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mariniellofiume.sharepoint.com/Documenti condivisi/Documenti correnti/05 FIUME università/0000 DIDATTICA C/01 Ragioneria 23-24/"/>
    </mc:Choice>
  </mc:AlternateContent>
  <xr:revisionPtr revIDLastSave="2154" documentId="8_{2BDC69B7-56E4-4C4B-B2E6-3ADC582DF963}" xr6:coauthVersionLast="47" xr6:coauthVersionMax="47" xr10:uidLastSave="{BB1D9AA8-30F7-4E93-822A-386AB29104B2}"/>
  <bookViews>
    <workbookView xWindow="-110" yWindow="-110" windowWidth="19420" windowHeight="10420" firstSheet="4" activeTab="7" xr2:uid="{00000000-000D-0000-FFFF-FFFF00000000}"/>
  </bookViews>
  <sheets>
    <sheet name="1 Prima nota anno N" sheetId="19" r:id="rId1"/>
    <sheet name="1 Prima nota assest anno N" sheetId="24" r:id="rId2"/>
    <sheet name="1 Giornale" sheetId="8" r:id="rId3"/>
    <sheet name="2 SIT CONTABILE" sheetId="28" r:id="rId4"/>
    <sheet name="2 Mastro Chiusura SP CE" sheetId="27" r:id="rId5"/>
    <sheet name="2 BILANCIO" sheetId="29" r:id="rId6"/>
    <sheet name="2 Prima nota apertura N +1" sheetId="26" r:id="rId7"/>
    <sheet name="2 Giornale N+1" sheetId="30" r:id="rId8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30" l="1"/>
  <c r="C32" i="30"/>
  <c r="D30" i="30"/>
  <c r="C29" i="30"/>
  <c r="D11" i="30"/>
  <c r="B33" i="29"/>
  <c r="B31" i="29"/>
  <c r="B25" i="29"/>
  <c r="B28" i="29"/>
  <c r="B26" i="29"/>
  <c r="B27" i="29"/>
  <c r="B24" i="29"/>
  <c r="B20" i="29"/>
  <c r="B22" i="29" s="1"/>
  <c r="D15" i="29"/>
  <c r="D13" i="29"/>
  <c r="D10" i="29"/>
  <c r="D11" i="29"/>
  <c r="D7" i="29"/>
  <c r="B3" i="29"/>
  <c r="B4" i="29"/>
  <c r="B15" i="27"/>
  <c r="B7" i="27"/>
  <c r="B6" i="27"/>
  <c r="D17" i="27"/>
  <c r="C98" i="8"/>
  <c r="D93" i="8"/>
  <c r="D91" i="8"/>
  <c r="C73" i="8"/>
  <c r="D70" i="8"/>
  <c r="C70" i="19"/>
  <c r="C69" i="19"/>
  <c r="D47" i="8"/>
  <c r="D34" i="8"/>
  <c r="C23" i="8"/>
  <c r="C17" i="8"/>
  <c r="B8" i="29"/>
  <c r="D35" i="27"/>
  <c r="B35" i="27"/>
  <c r="B17" i="27"/>
  <c r="D29" i="28"/>
  <c r="B16" i="28"/>
  <c r="B15" i="28"/>
  <c r="B6" i="29" l="1"/>
  <c r="B29" i="29"/>
  <c r="B30" i="29" s="1"/>
  <c r="B32" i="29" s="1"/>
  <c r="B35" i="29" s="1"/>
  <c r="B41" i="29" s="1"/>
  <c r="B13" i="29"/>
  <c r="B29" i="28"/>
  <c r="B15" i="29" l="1"/>
</calcChain>
</file>

<file path=xl/sharedStrings.xml><?xml version="1.0" encoding="utf-8"?>
<sst xmlns="http://schemas.openxmlformats.org/spreadsheetml/2006/main" count="535" uniqueCount="250">
  <si>
    <t xml:space="preserve">10/1 </t>
  </si>
  <si>
    <t>Il 10/1 Tizio, Caio e Sempronio si recano dal notaio per costituire</t>
  </si>
  <si>
    <t>la società MANUTEN srl che ha ad oggetto riparazioni e manutenzioni</t>
  </si>
  <si>
    <t>di caldaie</t>
  </si>
  <si>
    <t>Il capitale sociale è € 10.000 e viene sottoscritto come segue:</t>
  </si>
  <si>
    <t>Tizio 4.000, Caio 3.000, Sempronio 3.000</t>
  </si>
  <si>
    <t>In sede di costituzione, Tizio versa 1.000, Caio versa 750, Sempronio versa 750</t>
  </si>
  <si>
    <t xml:space="preserve">I versamenti avvengono a mezzo assegno circolare </t>
  </si>
  <si>
    <t>11/1</t>
  </si>
  <si>
    <t>L'amministratore apre il c/c della società e versa gli assegni circolari</t>
  </si>
  <si>
    <t>12/1</t>
  </si>
  <si>
    <t>Il socio Tizio presta alla società 20.000</t>
  </si>
  <si>
    <t>14/1</t>
  </si>
  <si>
    <t>L'amministratore preleva dal c/c € 1.000 per esigenze di cassa. Spese € 1</t>
  </si>
  <si>
    <t>15/1</t>
  </si>
  <si>
    <t>MANUTEN sottoscrive un contratto di locazione per il locale dove</t>
  </si>
  <si>
    <t>sistemare i suoi uffici. Il canone di locazione è € 1.200 al mese, f.c.IVA, con pagamento anticipato ad inizio mese.</t>
  </si>
  <si>
    <t>Pagamento a mezzo bonifico con spese € 1</t>
  </si>
  <si>
    <t>20/1</t>
  </si>
  <si>
    <t xml:space="preserve">MANUTEN acquista attrezzi da lavoro per € 2.500+IVA; </t>
  </si>
  <si>
    <t>pagamento immediato a mezzo bonifico; spese € 1</t>
  </si>
  <si>
    <t>25/1</t>
  </si>
  <si>
    <t xml:space="preserve">MANUTEN acquista un furgone del costo di € 14.000+IVA. </t>
  </si>
  <si>
    <t>Paga immediatamente un acconto del 20%. Il saldo sarà alla consegna</t>
  </si>
  <si>
    <t>pagamento a mezzo bonifico spese € 1</t>
  </si>
  <si>
    <t>2/2</t>
  </si>
  <si>
    <t>MANUTEN paga € 1.200 per il canone di locazione di febbraio (FC IVA)</t>
  </si>
  <si>
    <t>Pagamento a mezzo bonifico spese € 1</t>
  </si>
  <si>
    <t>10/2</t>
  </si>
  <si>
    <t>Arriva la parcella del Notaio</t>
  </si>
  <si>
    <t>Onorario 1.000</t>
  </si>
  <si>
    <t>CP 40</t>
  </si>
  <si>
    <t>Imponibile 1040</t>
  </si>
  <si>
    <t>IVA</t>
  </si>
  <si>
    <t>229</t>
  </si>
  <si>
    <t>SPESE FC IVA 850</t>
  </si>
  <si>
    <t>15/2</t>
  </si>
  <si>
    <t xml:space="preserve">MANUTEN paga il notaio a mezzo banca, applicando </t>
  </si>
  <si>
    <t>una ritenuta di € 200</t>
  </si>
  <si>
    <t>spese € 1</t>
  </si>
  <si>
    <t>28/2</t>
  </si>
  <si>
    <t>MANUTEN ha assunto una segretaria e due operai</t>
  </si>
  <si>
    <t>Liquida le retribuzioni di febbraio:</t>
  </si>
  <si>
    <t>stipendi lordi 4.420</t>
  </si>
  <si>
    <t>ritenute fiscali 850</t>
  </si>
  <si>
    <t>ritenute previdenziali 390 euro</t>
  </si>
  <si>
    <t>Gli oneri sociali a carico ditta ammontano a € 180</t>
  </si>
  <si>
    <t>5/3</t>
  </si>
  <si>
    <t>MANUTEN paga le retribuzioni di febbraio</t>
  </si>
  <si>
    <t>pagamento a mezzo banca spese € 3</t>
  </si>
  <si>
    <t>12/3</t>
  </si>
  <si>
    <t>MANUTEN effettua un intervento di manutenzione per € 200+IVA.</t>
  </si>
  <si>
    <t>Incasso in contanti</t>
  </si>
  <si>
    <t>16/3</t>
  </si>
  <si>
    <t>MANUTEN registra la liquidazione periodica dell'IVA di febbraio riportando</t>
  </si>
  <si>
    <t>il credito al mese successivo</t>
  </si>
  <si>
    <t>IVA A CREDITO 1395</t>
  </si>
  <si>
    <t>IVA A DEBITO 0</t>
  </si>
  <si>
    <t>MANUTEN versa le ritenute del mese di febbraio</t>
  </si>
  <si>
    <t>- rit. lav. Dip:850</t>
  </si>
  <si>
    <t>20/3</t>
  </si>
  <si>
    <t>Viene consegnato il furgone, del prezzo di € 14.000+IVA</t>
  </si>
  <si>
    <t>Furgone</t>
  </si>
  <si>
    <t>14.000</t>
  </si>
  <si>
    <t>acconto</t>
  </si>
  <si>
    <t>-2800</t>
  </si>
  <si>
    <t>Netto</t>
  </si>
  <si>
    <t>11.200</t>
  </si>
  <si>
    <t>2.464</t>
  </si>
  <si>
    <t>Pagamento a mezzo banca; spese € 1</t>
  </si>
  <si>
    <t>5/4</t>
  </si>
  <si>
    <t>arriva l'estratto conto del I trimestre</t>
  </si>
  <si>
    <t>Spese bancarie 28</t>
  </si>
  <si>
    <t>Interessi attivi 1</t>
  </si>
  <si>
    <t>Addebito netto 27</t>
  </si>
  <si>
    <t>12/4</t>
  </si>
  <si>
    <t>MANUTEN stipula un contratto di manutenzione</t>
  </si>
  <si>
    <t>con l'Università Federico II per € 80.000+IVA all'anno</t>
  </si>
  <si>
    <t>14/4</t>
  </si>
  <si>
    <t>MANUTEN acquista una fornitura di pezzi di ricambio vari</t>
  </si>
  <si>
    <t xml:space="preserve">per € 7.000 + IVA. </t>
  </si>
  <si>
    <t>pagamento immediato a mezzo bonifico spese 1</t>
  </si>
  <si>
    <t>12/5</t>
  </si>
  <si>
    <t>Incassa il pagamento della Federico II</t>
  </si>
  <si>
    <t>20/5</t>
  </si>
  <si>
    <t>MANUTEN paga un anticipo sulla retribuzione alla segretaria</t>
  </si>
  <si>
    <t>per € 500; pagamento in contanti</t>
  </si>
  <si>
    <t>31/5</t>
  </si>
  <si>
    <t>MANUTEN liquida le retribuzioni di maggio</t>
  </si>
  <si>
    <t>stipendi lordi 4.385</t>
  </si>
  <si>
    <t>5/6</t>
  </si>
  <si>
    <t>MANUTEN paga le retribuzioni di maggio al netto degli anticipi</t>
  </si>
  <si>
    <t>pagamento con bonifico spese € 3</t>
  </si>
  <si>
    <t>10/6</t>
  </si>
  <si>
    <t>MANUTEN effettua una riparazione per € 180 + IVA</t>
  </si>
  <si>
    <t>incasso in contanti</t>
  </si>
  <si>
    <t>12/6</t>
  </si>
  <si>
    <t>La manutenzione del 10/6 si è rivelata mal eseguita</t>
  </si>
  <si>
    <t>deve riconoscere al cliente un ristoro di € 30+IVA</t>
  </si>
  <si>
    <t>30/6</t>
  </si>
  <si>
    <t>MANUTEN effettua la liquidazione periodica dell'IVA</t>
  </si>
  <si>
    <t>IVA a credito dal I trim € 3815</t>
  </si>
  <si>
    <t>IVA a credito del II trim € 1.540</t>
  </si>
  <si>
    <t>IVA a debito del II trim 17.567</t>
  </si>
  <si>
    <t>31/12</t>
  </si>
  <si>
    <t>MANUTEN registra le seguenti scritture di assestamento</t>
  </si>
  <si>
    <t>A gennaio riceve le seguenti fatture passive:</t>
  </si>
  <si>
    <t>Enel - periodo dicembre € 270+IVA</t>
  </si>
  <si>
    <t>GAS - periodo dicembre € 70+IVA</t>
  </si>
  <si>
    <t>Fweb - periodo dicembre € 40+IVA</t>
  </si>
  <si>
    <t>A febbraio l'assemblea di condominio approva il consuntivo</t>
  </si>
  <si>
    <t>dell'anno precedente. Le quote dovute ammontano a € 770</t>
  </si>
  <si>
    <t>A gennaio arriva l'estratto conto bancario che reca le seguenti scritture</t>
  </si>
  <si>
    <t>10/1</t>
  </si>
  <si>
    <t>spese IV trimestre -124</t>
  </si>
  <si>
    <t>Interessi attivi IV trimestre 2</t>
  </si>
  <si>
    <t>Risconta il corrispettivo del contratto di manutenzione della Federico II</t>
  </si>
  <si>
    <t>di competenza dell'anno successivo per € 14.000</t>
  </si>
  <si>
    <t>L'ammortamento dei furgone ammonta a € 1.400</t>
  </si>
  <si>
    <t>L'ammortamento delle attrezzature ammonta a € 500</t>
  </si>
  <si>
    <t>Dall'inventario risulta una rimanenza di pezzi di ricambio</t>
  </si>
  <si>
    <t>Quindi, redige le scritture di chiusura</t>
  </si>
  <si>
    <t>Pagamento a mezzo banca</t>
  </si>
  <si>
    <t>Pagamento a 30 giorni</t>
  </si>
  <si>
    <t>per € 500</t>
  </si>
  <si>
    <t>assegni familiari 185</t>
  </si>
  <si>
    <t>stipendi lordi 4.200</t>
  </si>
  <si>
    <t>MANUTEN paga le retribuzioni di maggio al netto degli acconti</t>
  </si>
  <si>
    <t>IVA a credito del II trim € 0</t>
  </si>
  <si>
    <t>DATA</t>
  </si>
  <si>
    <t>ARTICOLO</t>
  </si>
  <si>
    <t>DARE</t>
  </si>
  <si>
    <t>AVERE</t>
  </si>
  <si>
    <t>CAPITALE SOCIALE</t>
  </si>
  <si>
    <t>BANCA C/C</t>
  </si>
  <si>
    <t>SPESE BANCARIE</t>
  </si>
  <si>
    <t>ATTREZZATURE</t>
  </si>
  <si>
    <t>FORNITORI</t>
  </si>
  <si>
    <t>CANONI DI LOCAZIONE</t>
  </si>
  <si>
    <t>STIPENDI</t>
  </si>
  <si>
    <t>ONERI SOCIALI</t>
  </si>
  <si>
    <t>RICAVI PER PRESTAZIONI</t>
  </si>
  <si>
    <t>CASSA</t>
  </si>
  <si>
    <t>ERARIO C/IVA</t>
  </si>
  <si>
    <t>FURGONI</t>
  </si>
  <si>
    <t>INTERESSI ATTIVI</t>
  </si>
  <si>
    <t>PEZZI DI RICAMBIO</t>
  </si>
  <si>
    <t>ENERGIA ELETTRICA</t>
  </si>
  <si>
    <t>FATTURE DA RICEVERE</t>
  </si>
  <si>
    <t>GAS</t>
  </si>
  <si>
    <t>SPESE CONDOMINIALI</t>
  </si>
  <si>
    <t>RATEI PASSIVI</t>
  </si>
  <si>
    <t xml:space="preserve">RATEI ATTIVI </t>
  </si>
  <si>
    <t>RISCONTI PASSIVI</t>
  </si>
  <si>
    <t>F.DO AMM.TO FURGONE</t>
  </si>
  <si>
    <t>CONSUMI DI PEZZI DI RICAMBIO</t>
  </si>
  <si>
    <t>TELEFONIA</t>
  </si>
  <si>
    <t>AMMORTAMENTO FURGONE</t>
  </si>
  <si>
    <t>AMMORTAMENTO ATTREZZ</t>
  </si>
  <si>
    <t>CONTO ECONOMICO</t>
  </si>
  <si>
    <t>CREDITI V/SOCI</t>
  </si>
  <si>
    <t>DEPOSITI CAUZIONALI</t>
  </si>
  <si>
    <t xml:space="preserve">DEBITI V/SOCI </t>
  </si>
  <si>
    <t>INPS C/COMPET</t>
  </si>
  <si>
    <t>ERARIO C/RIT. LAV.DIP.</t>
  </si>
  <si>
    <t>ERARIO C/RIT. LAV. AUT.</t>
  </si>
  <si>
    <t>F.DO AMM.TO ATTREZZ.</t>
  </si>
  <si>
    <t xml:space="preserve">Data la seguente situazione contabile al 31/12, si redigano le scritture di chiusura, </t>
  </si>
  <si>
    <t>si elaborino i prospetti di bilancio, si redigano le scritture di apertura</t>
  </si>
  <si>
    <t>SITUAZIONE CONTABILE AL 31/12</t>
  </si>
  <si>
    <t>COMP. PROF.LI</t>
  </si>
  <si>
    <t>SPESE VARIE AMM.VE</t>
  </si>
  <si>
    <t xml:space="preserve">CLIENTI </t>
  </si>
  <si>
    <t>TOTALE</t>
  </si>
  <si>
    <t>STATO PATRIMONIALE FINALE</t>
  </si>
  <si>
    <t>STATO PATRIMONIALE</t>
  </si>
  <si>
    <t>Attivo immobilizzato</t>
  </si>
  <si>
    <t>Patrimonio netto</t>
  </si>
  <si>
    <t>Attrezzature</t>
  </si>
  <si>
    <t>capitale sociale</t>
  </si>
  <si>
    <t>crediti v/soci</t>
  </si>
  <si>
    <t>Utile di esercizio</t>
  </si>
  <si>
    <t>Totale</t>
  </si>
  <si>
    <t>Attivo corrente</t>
  </si>
  <si>
    <t>Passività</t>
  </si>
  <si>
    <t>Disponibilità liquide</t>
  </si>
  <si>
    <t>depositi cauzionali</t>
  </si>
  <si>
    <t>Debiti commerciali</t>
  </si>
  <si>
    <t>Crediti commerciali</t>
  </si>
  <si>
    <t>Ratei e risconti attivi</t>
  </si>
  <si>
    <t>Ratei e risconti passivi</t>
  </si>
  <si>
    <t>Ricavi delle vendite</t>
  </si>
  <si>
    <t>Altri ricavi e proventi</t>
  </si>
  <si>
    <t xml:space="preserve">Acquisti </t>
  </si>
  <si>
    <t>Locazioni</t>
  </si>
  <si>
    <t>Servizi</t>
  </si>
  <si>
    <t>Personale</t>
  </si>
  <si>
    <t>Oneri diversi di gestione</t>
  </si>
  <si>
    <t>EBITDA</t>
  </si>
  <si>
    <t>Ammortamenti</t>
  </si>
  <si>
    <t>EBIT</t>
  </si>
  <si>
    <t>Proventi e oneri finanziari</t>
  </si>
  <si>
    <t>Imposte</t>
  </si>
  <si>
    <t>Utile Netto</t>
  </si>
  <si>
    <t>MANUTEN registra le scritture di apertura</t>
  </si>
  <si>
    <t>MANUTEN registra il giroconto dei risconti</t>
  </si>
  <si>
    <t>13/1</t>
  </si>
  <si>
    <t>4/2</t>
  </si>
  <si>
    <t>spese IV trimestre 124</t>
  </si>
  <si>
    <t>SOCI C/SOTTOSCRIZIONI</t>
  </si>
  <si>
    <t>CASSA ASSEGNI</t>
  </si>
  <si>
    <t>DEBITI V/SOCI</t>
  </si>
  <si>
    <t>Il contratto decorre dal 1/2. MANUTEN versa due mensilità a titolo di cauzione</t>
  </si>
  <si>
    <t>ATTREZZI</t>
  </si>
  <si>
    <t>IVA A CREDITO</t>
  </si>
  <si>
    <t>ACCONTI A FORNITORI</t>
  </si>
  <si>
    <t>CANONE DI LOCAZIONE</t>
  </si>
  <si>
    <t>COMPENSI PROFESSIONALI</t>
  </si>
  <si>
    <t>RIMBORSI SPESE (F.C.IVA)</t>
  </si>
  <si>
    <t>ERARIO C/RIT.LAV.AUTO.</t>
  </si>
  <si>
    <t>DIPENDENTI C/RETRIB.</t>
  </si>
  <si>
    <t>INPS C/COMPETENZE</t>
  </si>
  <si>
    <t>ERARIO C/RIT.LAV.DIP.</t>
  </si>
  <si>
    <t>CLIENTI</t>
  </si>
  <si>
    <t>IVA A DEBITO</t>
  </si>
  <si>
    <t>ERARIO C/LIQ.IVA</t>
  </si>
  <si>
    <t>- contributi prev.li: 570</t>
  </si>
  <si>
    <t>AUTOMEZZI</t>
  </si>
  <si>
    <t>Fatturazione anticipata, con incasso a 30 giorni</t>
  </si>
  <si>
    <t>DIPENDENTI C/ANTICIPI</t>
  </si>
  <si>
    <t>RESI SU VENDITE</t>
  </si>
  <si>
    <t>SPESE TELEFONICHE</t>
  </si>
  <si>
    <t>DEBITI DIVERSI</t>
  </si>
  <si>
    <t>RATEI ATTIVI</t>
  </si>
  <si>
    <t>AMMORT.FURGONE</t>
  </si>
  <si>
    <t>F.DO AMMORT.FURGONE</t>
  </si>
  <si>
    <t>AMMORT. ATTREZZI</t>
  </si>
  <si>
    <t>F.DO AMMORT. ATTREZZI</t>
  </si>
  <si>
    <t>del valore di € 4.200,  mentre 2.800 euro sono stati utilizzati</t>
  </si>
  <si>
    <t>COSTI PER PEZZI DI RICAMBIO</t>
  </si>
  <si>
    <t>UTILE DI ESERCIZIO</t>
  </si>
  <si>
    <t>Pezzi di ricambio</t>
  </si>
  <si>
    <t>Capitale sociale netto</t>
  </si>
  <si>
    <t xml:space="preserve">Totale </t>
  </si>
  <si>
    <t>Finanziamenti dei soci</t>
  </si>
  <si>
    <t>Debiti previdenziali e tributari</t>
  </si>
  <si>
    <t>Earnings Before Interests Taxes Depreciation Amortization</t>
  </si>
  <si>
    <t>STATO PATRIMONIALE INIZIALE</t>
  </si>
  <si>
    <t>- rit lav. Aut. 200</t>
  </si>
  <si>
    <t>ERARIO C/RIT LAV AUT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</si>
</sst>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;@"/>
  </numFmts>
  <fonts count="33" x14ac:knownFonts="1">
    <font>
      <sz val="10"/>
      <name val="Arial"/>
    </font>
    <font>
      <sz val="24"/>
      <name val="Arial"/>
      <family val="2"/>
    </font>
    <font>
      <sz val="8"/>
      <name val="Arial"/>
      <family val="2"/>
    </font>
    <font>
      <sz val="16"/>
      <name val="Arial"/>
      <family val="2"/>
    </font>
    <font>
      <sz val="24"/>
      <color rgb="FF7030A0"/>
      <name val="Arial"/>
      <family val="2"/>
    </font>
    <font>
      <sz val="24"/>
      <color rgb="FF00B0F0"/>
      <name val="Arial"/>
      <family val="2"/>
    </font>
    <font>
      <sz val="24"/>
      <color rgb="FF00B050"/>
      <name val="Arial"/>
      <family val="2"/>
    </font>
    <font>
      <sz val="24"/>
      <color rgb="FFFFC000"/>
      <name val="Arial"/>
      <family val="2"/>
    </font>
    <font>
      <sz val="24"/>
      <color theme="2" tint="-0.499984740745262"/>
      <name val="Arial"/>
      <family val="2"/>
    </font>
    <font>
      <sz val="24"/>
      <color rgb="FFFF0000"/>
      <name val="Arial"/>
      <family val="2"/>
    </font>
    <font>
      <sz val="10"/>
      <name val="Arial"/>
      <family val="2"/>
    </font>
    <font>
      <sz val="24"/>
      <color rgb="FFC00000"/>
      <name val="Arial"/>
      <family val="2"/>
    </font>
    <font>
      <sz val="10"/>
      <color rgb="FFFF0000"/>
      <name val="Arial"/>
      <family val="2"/>
    </font>
    <font>
      <sz val="10"/>
      <color rgb="FFFFC000"/>
      <name val="Arial"/>
      <family val="2"/>
    </font>
    <font>
      <sz val="24"/>
      <color rgb="FF92D050"/>
      <name val="Arial"/>
      <family val="2"/>
    </font>
    <font>
      <sz val="10"/>
      <color rgb="FF00B050"/>
      <name val="Arial"/>
      <family val="2"/>
    </font>
    <font>
      <sz val="24"/>
      <color rgb="FF0070C0"/>
      <name val="Arial"/>
      <family val="2"/>
    </font>
    <font>
      <sz val="24"/>
      <color rgb="FF002060"/>
      <name val="Arial"/>
      <family val="2"/>
    </font>
    <font>
      <sz val="10"/>
      <color rgb="FFC00000"/>
      <name val="Arial"/>
      <family val="2"/>
    </font>
    <font>
      <sz val="26"/>
      <name val="Arial"/>
      <family val="2"/>
    </font>
    <font>
      <sz val="16"/>
      <color rgb="FFFF0000"/>
      <name val="Arial"/>
      <family val="2"/>
    </font>
    <font>
      <sz val="16"/>
      <color rgb="FF00B0F0"/>
      <name val="Arial"/>
      <family val="2"/>
    </font>
    <font>
      <b/>
      <sz val="16"/>
      <name val="Arial"/>
      <family val="2"/>
    </font>
    <font>
      <sz val="16"/>
      <color rgb="FF0070C0"/>
      <name val="Arial"/>
      <family val="2"/>
    </font>
    <font>
      <sz val="24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sz val="16"/>
      <color theme="9" tint="-0.249977111117893"/>
      <name val="Arial"/>
      <family val="2"/>
    </font>
    <font>
      <sz val="18"/>
      <name val="Arial"/>
      <family val="2"/>
    </font>
    <font>
      <sz val="18"/>
      <color rgb="FFFF0000"/>
      <name val="Arial"/>
      <family val="2"/>
    </font>
    <font>
      <sz val="18"/>
      <color rgb="FF7030A0"/>
      <name val="Arial"/>
      <family val="2"/>
    </font>
    <font>
      <sz val="22"/>
      <name val="Arial"/>
      <family val="2"/>
    </font>
    <font>
      <i/>
      <sz val="18"/>
      <name val="Arial"/>
      <family val="2"/>
    </font>
    <font>
      <sz val="3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0" fillId="0" borderId="0"/>
  </cellStyleXfs>
  <cellXfs count="155">
    <xf numFmtId="0" fontId="0" fillId="0" borderId="0" xfId="0"/>
    <xf numFmtId="0" fontId="0" fillId="0" borderId="5" xfId="0" applyBorder="1"/>
    <xf numFmtId="3" fontId="0" fillId="0" borderId="5" xfId="0" applyNumberFormat="1" applyBorder="1" applyAlignment="1">
      <alignment horizontal="right"/>
    </xf>
    <xf numFmtId="164" fontId="0" fillId="0" borderId="5" xfId="0" applyNumberFormat="1" applyBorder="1"/>
    <xf numFmtId="16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49" fontId="1" fillId="0" borderId="0" xfId="0" applyNumberFormat="1" applyFont="1"/>
    <xf numFmtId="49" fontId="0" fillId="0" borderId="0" xfId="0" applyNumberFormat="1"/>
    <xf numFmtId="164" fontId="4" fillId="0" borderId="5" xfId="0" applyNumberFormat="1" applyFont="1" applyBorder="1"/>
    <xf numFmtId="0" fontId="4" fillId="0" borderId="5" xfId="0" applyFont="1" applyBorder="1"/>
    <xf numFmtId="3" fontId="4" fillId="0" borderId="5" xfId="0" applyNumberFormat="1" applyFont="1" applyBorder="1" applyAlignment="1">
      <alignment horizontal="right"/>
    </xf>
    <xf numFmtId="164" fontId="5" fillId="0" borderId="5" xfId="0" applyNumberFormat="1" applyFont="1" applyBorder="1"/>
    <xf numFmtId="164" fontId="6" fillId="0" borderId="5" xfId="0" applyNumberFormat="1" applyFont="1" applyBorder="1"/>
    <xf numFmtId="3" fontId="6" fillId="0" borderId="5" xfId="0" applyNumberFormat="1" applyFont="1" applyBorder="1" applyAlignment="1">
      <alignment horizontal="right"/>
    </xf>
    <xf numFmtId="0" fontId="6" fillId="0" borderId="5" xfId="0" applyFont="1" applyBorder="1"/>
    <xf numFmtId="164" fontId="7" fillId="0" borderId="5" xfId="0" applyNumberFormat="1" applyFont="1" applyBorder="1"/>
    <xf numFmtId="3" fontId="7" fillId="0" borderId="5" xfId="0" applyNumberFormat="1" applyFont="1" applyBorder="1" applyAlignment="1">
      <alignment horizontal="right"/>
    </xf>
    <xf numFmtId="164" fontId="8" fillId="0" borderId="5" xfId="0" applyNumberFormat="1" applyFont="1" applyBorder="1"/>
    <xf numFmtId="3" fontId="8" fillId="0" borderId="5" xfId="0" applyNumberFormat="1" applyFont="1" applyBorder="1" applyAlignment="1">
      <alignment horizontal="right"/>
    </xf>
    <xf numFmtId="0" fontId="10" fillId="0" borderId="0" xfId="1"/>
    <xf numFmtId="49" fontId="1" fillId="0" borderId="0" xfId="1" applyNumberFormat="1" applyFont="1"/>
    <xf numFmtId="3" fontId="1" fillId="0" borderId="0" xfId="1" applyNumberFormat="1" applyFont="1" applyAlignment="1">
      <alignment horizontal="right"/>
    </xf>
    <xf numFmtId="3" fontId="1" fillId="0" borderId="4" xfId="1" applyNumberFormat="1" applyFont="1" applyBorder="1" applyAlignment="1">
      <alignment horizontal="right"/>
    </xf>
    <xf numFmtId="164" fontId="1" fillId="0" borderId="0" xfId="1" applyNumberFormat="1" applyFont="1"/>
    <xf numFmtId="3" fontId="1" fillId="0" borderId="1" xfId="1" applyNumberFormat="1" applyFont="1" applyBorder="1" applyAlignment="1">
      <alignment horizontal="right"/>
    </xf>
    <xf numFmtId="14" fontId="1" fillId="0" borderId="0" xfId="1" applyNumberFormat="1" applyFont="1"/>
    <xf numFmtId="49" fontId="4" fillId="0" borderId="0" xfId="1" applyNumberFormat="1" applyFont="1"/>
    <xf numFmtId="3" fontId="1" fillId="0" borderId="3" xfId="1" applyNumberFormat="1" applyFont="1" applyBorder="1" applyAlignment="1">
      <alignment horizontal="right"/>
    </xf>
    <xf numFmtId="49" fontId="4" fillId="0" borderId="0" xfId="1" applyNumberFormat="1" applyFont="1" applyAlignment="1">
      <alignment horizontal="right"/>
    </xf>
    <xf numFmtId="49" fontId="11" fillId="0" borderId="0" xfId="0" applyNumberFormat="1" applyFont="1"/>
    <xf numFmtId="164" fontId="11" fillId="0" borderId="7" xfId="0" applyNumberFormat="1" applyFont="1" applyBorder="1"/>
    <xf numFmtId="0" fontId="11" fillId="0" borderId="7" xfId="0" applyFont="1" applyBorder="1"/>
    <xf numFmtId="3" fontId="11" fillId="0" borderId="7" xfId="0" applyNumberFormat="1" applyFont="1" applyBorder="1" applyAlignment="1">
      <alignment horizontal="right"/>
    </xf>
    <xf numFmtId="164" fontId="11" fillId="0" borderId="5" xfId="0" applyNumberFormat="1" applyFont="1" applyBorder="1"/>
    <xf numFmtId="0" fontId="11" fillId="0" borderId="5" xfId="0" applyFont="1" applyBorder="1"/>
    <xf numFmtId="3" fontId="11" fillId="0" borderId="5" xfId="0" applyNumberFormat="1" applyFont="1" applyBorder="1" applyAlignment="1">
      <alignment horizontal="right"/>
    </xf>
    <xf numFmtId="164" fontId="9" fillId="0" borderId="5" xfId="0" applyNumberFormat="1" applyFont="1" applyBorder="1"/>
    <xf numFmtId="0" fontId="9" fillId="0" borderId="5" xfId="0" applyFont="1" applyBorder="1"/>
    <xf numFmtId="3" fontId="9" fillId="0" borderId="5" xfId="0" applyNumberFormat="1" applyFont="1" applyBorder="1" applyAlignment="1">
      <alignment horizontal="right"/>
    </xf>
    <xf numFmtId="49" fontId="9" fillId="0" borderId="0" xfId="0" applyNumberFormat="1" applyFont="1"/>
    <xf numFmtId="0" fontId="12" fillId="0" borderId="0" xfId="0" applyFont="1"/>
    <xf numFmtId="0" fontId="7" fillId="0" borderId="5" xfId="0" applyFont="1" applyBorder="1"/>
    <xf numFmtId="49" fontId="7" fillId="0" borderId="0" xfId="0" applyNumberFormat="1" applyFont="1"/>
    <xf numFmtId="0" fontId="13" fillId="0" borderId="0" xfId="0" applyFont="1"/>
    <xf numFmtId="49" fontId="14" fillId="0" borderId="0" xfId="0" applyNumberFormat="1" applyFont="1"/>
    <xf numFmtId="164" fontId="14" fillId="0" borderId="5" xfId="0" applyNumberFormat="1" applyFont="1" applyBorder="1"/>
    <xf numFmtId="3" fontId="14" fillId="0" borderId="5" xfId="0" applyNumberFormat="1" applyFont="1" applyBorder="1" applyAlignment="1">
      <alignment horizontal="right"/>
    </xf>
    <xf numFmtId="0" fontId="14" fillId="0" borderId="5" xfId="0" applyFont="1" applyBorder="1"/>
    <xf numFmtId="49" fontId="6" fillId="0" borderId="0" xfId="0" applyNumberFormat="1" applyFont="1"/>
    <xf numFmtId="0" fontId="15" fillId="0" borderId="0" xfId="0" applyFont="1"/>
    <xf numFmtId="49" fontId="5" fillId="0" borderId="0" xfId="0" applyNumberFormat="1" applyFont="1"/>
    <xf numFmtId="3" fontId="5" fillId="0" borderId="5" xfId="0" applyNumberFormat="1" applyFont="1" applyBorder="1" applyAlignment="1">
      <alignment horizontal="right"/>
    </xf>
    <xf numFmtId="0" fontId="5" fillId="0" borderId="5" xfId="0" applyFont="1" applyBorder="1"/>
    <xf numFmtId="49" fontId="16" fillId="0" borderId="0" xfId="0" applyNumberFormat="1" applyFont="1"/>
    <xf numFmtId="164" fontId="16" fillId="0" borderId="5" xfId="0" applyNumberFormat="1" applyFont="1" applyBorder="1"/>
    <xf numFmtId="0" fontId="16" fillId="0" borderId="5" xfId="0" applyFont="1" applyBorder="1"/>
    <xf numFmtId="3" fontId="16" fillId="0" borderId="5" xfId="0" applyNumberFormat="1" applyFont="1" applyBorder="1" applyAlignment="1">
      <alignment horizontal="right"/>
    </xf>
    <xf numFmtId="49" fontId="17" fillId="0" borderId="0" xfId="0" applyNumberFormat="1" applyFont="1"/>
    <xf numFmtId="164" fontId="17" fillId="0" borderId="5" xfId="0" applyNumberFormat="1" applyFont="1" applyBorder="1"/>
    <xf numFmtId="0" fontId="17" fillId="0" borderId="5" xfId="0" applyFont="1" applyBorder="1"/>
    <xf numFmtId="3" fontId="17" fillId="0" borderId="5" xfId="0" applyNumberFormat="1" applyFont="1" applyBorder="1" applyAlignment="1">
      <alignment horizontal="right"/>
    </xf>
    <xf numFmtId="49" fontId="4" fillId="0" borderId="0" xfId="0" applyNumberFormat="1" applyFont="1"/>
    <xf numFmtId="0" fontId="18" fillId="0" borderId="0" xfId="0" applyFont="1"/>
    <xf numFmtId="164" fontId="8" fillId="2" borderId="5" xfId="0" applyNumberFormat="1" applyFont="1" applyFill="1" applyBorder="1"/>
    <xf numFmtId="0" fontId="8" fillId="2" borderId="5" xfId="0" applyFont="1" applyFill="1" applyBorder="1"/>
    <xf numFmtId="3" fontId="8" fillId="2" borderId="5" xfId="0" applyNumberFormat="1" applyFont="1" applyFill="1" applyBorder="1" applyAlignment="1">
      <alignment horizontal="right"/>
    </xf>
    <xf numFmtId="49" fontId="4" fillId="2" borderId="0" xfId="0" applyNumberFormat="1" applyFont="1" applyFill="1"/>
    <xf numFmtId="49" fontId="1" fillId="2" borderId="0" xfId="0" applyNumberFormat="1" applyFont="1" applyFill="1"/>
    <xf numFmtId="0" fontId="19" fillId="0" borderId="0" xfId="1" applyFont="1"/>
    <xf numFmtId="49" fontId="1" fillId="0" borderId="9" xfId="1" applyNumberFormat="1" applyFont="1" applyBorder="1"/>
    <xf numFmtId="0" fontId="9" fillId="0" borderId="0" xfId="0" applyFont="1"/>
    <xf numFmtId="3" fontId="4" fillId="0" borderId="2" xfId="1" applyNumberFormat="1" applyFont="1" applyBorder="1" applyAlignment="1">
      <alignment horizontal="right"/>
    </xf>
    <xf numFmtId="3" fontId="4" fillId="0" borderId="0" xfId="1" applyNumberFormat="1" applyFont="1" applyAlignment="1">
      <alignment horizontal="right"/>
    </xf>
    <xf numFmtId="49" fontId="4" fillId="0" borderId="9" xfId="1" applyNumberFormat="1" applyFont="1" applyBorder="1"/>
    <xf numFmtId="49" fontId="4" fillId="0" borderId="5" xfId="1" applyNumberFormat="1" applyFont="1" applyBorder="1"/>
    <xf numFmtId="3" fontId="20" fillId="0" borderId="1" xfId="0" applyNumberFormat="1" applyFont="1" applyBorder="1" applyAlignment="1">
      <alignment horizontal="right"/>
    </xf>
    <xf numFmtId="0" fontId="20" fillId="0" borderId="9" xfId="0" applyFont="1" applyBorder="1"/>
    <xf numFmtId="49" fontId="21" fillId="0" borderId="0" xfId="1" applyNumberFormat="1" applyFont="1"/>
    <xf numFmtId="3" fontId="21" fillId="0" borderId="0" xfId="1" applyNumberFormat="1" applyFont="1" applyAlignment="1">
      <alignment horizontal="right"/>
    </xf>
    <xf numFmtId="49" fontId="3" fillId="0" borderId="0" xfId="1" applyNumberFormat="1" applyFont="1"/>
    <xf numFmtId="3" fontId="3" fillId="0" borderId="0" xfId="1" applyNumberFormat="1" applyFont="1" applyAlignment="1">
      <alignment horizontal="right"/>
    </xf>
    <xf numFmtId="14" fontId="3" fillId="0" borderId="0" xfId="1" applyNumberFormat="1" applyFont="1"/>
    <xf numFmtId="0" fontId="3" fillId="0" borderId="0" xfId="1" applyFont="1"/>
    <xf numFmtId="0" fontId="22" fillId="0" borderId="9" xfId="0" applyFont="1" applyBorder="1" applyAlignment="1">
      <alignment horizontal="right"/>
    </xf>
    <xf numFmtId="3" fontId="22" fillId="0" borderId="1" xfId="0" applyNumberFormat="1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0" fontId="3" fillId="0" borderId="1" xfId="1" applyFont="1" applyBorder="1"/>
    <xf numFmtId="0" fontId="23" fillId="0" borderId="9" xfId="0" applyFont="1" applyBorder="1"/>
    <xf numFmtId="0" fontId="3" fillId="0" borderId="9" xfId="1" applyFont="1" applyBorder="1"/>
    <xf numFmtId="3" fontId="22" fillId="0" borderId="1" xfId="1" applyNumberFormat="1" applyFont="1" applyBorder="1" applyAlignment="1">
      <alignment horizontal="right"/>
    </xf>
    <xf numFmtId="0" fontId="22" fillId="0" borderId="9" xfId="1" applyFont="1" applyBorder="1" applyAlignment="1">
      <alignment horizontal="right"/>
    </xf>
    <xf numFmtId="3" fontId="22" fillId="0" borderId="0" xfId="1" applyNumberFormat="1" applyFont="1" applyAlignment="1">
      <alignment horizontal="right"/>
    </xf>
    <xf numFmtId="3" fontId="4" fillId="0" borderId="10" xfId="1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49" fontId="24" fillId="0" borderId="5" xfId="1" applyNumberFormat="1" applyFont="1" applyBorder="1"/>
    <xf numFmtId="3" fontId="24" fillId="0" borderId="0" xfId="1" applyNumberFormat="1" applyFont="1" applyAlignment="1">
      <alignment horizontal="right"/>
    </xf>
    <xf numFmtId="3" fontId="25" fillId="0" borderId="5" xfId="0" applyNumberFormat="1" applyFont="1" applyBorder="1" applyAlignment="1">
      <alignment horizontal="right"/>
    </xf>
    <xf numFmtId="3" fontId="24" fillId="0" borderId="5" xfId="0" applyNumberFormat="1" applyFont="1" applyBorder="1" applyAlignment="1">
      <alignment horizontal="right"/>
    </xf>
    <xf numFmtId="0" fontId="26" fillId="2" borderId="9" xfId="0" applyFont="1" applyFill="1" applyBorder="1"/>
    <xf numFmtId="3" fontId="26" fillId="2" borderId="1" xfId="0" applyNumberFormat="1" applyFont="1" applyFill="1" applyBorder="1" applyAlignment="1">
      <alignment horizontal="right"/>
    </xf>
    <xf numFmtId="0" fontId="26" fillId="2" borderId="9" xfId="1" applyFont="1" applyFill="1" applyBorder="1"/>
    <xf numFmtId="0" fontId="26" fillId="2" borderId="0" xfId="1" applyFont="1" applyFill="1"/>
    <xf numFmtId="49" fontId="27" fillId="0" borderId="0" xfId="1" applyNumberFormat="1" applyFont="1"/>
    <xf numFmtId="3" fontId="27" fillId="0" borderId="1" xfId="1" applyNumberFormat="1" applyFont="1" applyBorder="1" applyAlignment="1">
      <alignment horizontal="right"/>
    </xf>
    <xf numFmtId="3" fontId="1" fillId="0" borderId="2" xfId="1" applyNumberFormat="1" applyFont="1" applyBorder="1" applyAlignment="1">
      <alignment horizontal="right"/>
    </xf>
    <xf numFmtId="49" fontId="1" fillId="0" borderId="0" xfId="1" applyNumberFormat="1" applyFont="1" applyAlignment="1">
      <alignment horizontal="right"/>
    </xf>
    <xf numFmtId="3" fontId="27" fillId="0" borderId="0" xfId="1" applyNumberFormat="1" applyFont="1" applyAlignment="1">
      <alignment horizontal="right"/>
    </xf>
    <xf numFmtId="49" fontId="27" fillId="0" borderId="9" xfId="1" applyNumberFormat="1" applyFont="1" applyBorder="1"/>
    <xf numFmtId="49" fontId="1" fillId="0" borderId="0" xfId="1" applyNumberFormat="1" applyFont="1" applyAlignment="1">
      <alignment horizontal="left"/>
    </xf>
    <xf numFmtId="49" fontId="27" fillId="0" borderId="2" xfId="1" applyNumberFormat="1" applyFont="1" applyBorder="1"/>
    <xf numFmtId="0" fontId="1" fillId="0" borderId="0" xfId="1" applyFont="1" applyAlignment="1">
      <alignment horizontal="center"/>
    </xf>
    <xf numFmtId="0" fontId="10" fillId="0" borderId="9" xfId="1" applyBorder="1"/>
    <xf numFmtId="3" fontId="1" fillId="0" borderId="5" xfId="0" applyNumberFormat="1" applyFont="1" applyBorder="1" applyAlignment="1">
      <alignment horizontal="right"/>
    </xf>
    <xf numFmtId="164" fontId="1" fillId="0" borderId="5" xfId="0" applyNumberFormat="1" applyFont="1" applyBorder="1"/>
    <xf numFmtId="49" fontId="1" fillId="0" borderId="5" xfId="1" applyNumberFormat="1" applyFont="1" applyBorder="1"/>
    <xf numFmtId="0" fontId="1" fillId="0" borderId="8" xfId="1" applyFont="1" applyBorder="1"/>
    <xf numFmtId="0" fontId="1" fillId="0" borderId="9" xfId="1" applyFont="1" applyBorder="1"/>
    <xf numFmtId="49" fontId="1" fillId="0" borderId="0" xfId="1" applyNumberFormat="1" applyFont="1" applyAlignment="1">
      <alignment shrinkToFit="1"/>
    </xf>
    <xf numFmtId="3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64" fontId="4" fillId="2" borderId="5" xfId="0" applyNumberFormat="1" applyFont="1" applyFill="1" applyBorder="1"/>
    <xf numFmtId="0" fontId="4" fillId="2" borderId="5" xfId="0" applyFont="1" applyFill="1" applyBorder="1"/>
    <xf numFmtId="3" fontId="4" fillId="2" borderId="5" xfId="0" applyNumberFormat="1" applyFont="1" applyFill="1" applyBorder="1" applyAlignment="1">
      <alignment horizontal="right"/>
    </xf>
    <xf numFmtId="0" fontId="9" fillId="0" borderId="9" xfId="1" applyFont="1" applyBorder="1"/>
    <xf numFmtId="3" fontId="9" fillId="0" borderId="1" xfId="1" applyNumberFormat="1" applyFont="1" applyBorder="1" applyAlignment="1">
      <alignment horizontal="right"/>
    </xf>
    <xf numFmtId="49" fontId="9" fillId="0" borderId="0" xfId="1" applyNumberFormat="1" applyFont="1"/>
    <xf numFmtId="0" fontId="28" fillId="0" borderId="8" xfId="0" applyFont="1" applyBorder="1"/>
    <xf numFmtId="3" fontId="28" fillId="0" borderId="1" xfId="0" applyNumberFormat="1" applyFont="1" applyBorder="1" applyAlignment="1">
      <alignment horizontal="right"/>
    </xf>
    <xf numFmtId="0" fontId="28" fillId="0" borderId="9" xfId="0" applyFont="1" applyBorder="1"/>
    <xf numFmtId="49" fontId="28" fillId="0" borderId="0" xfId="1" applyNumberFormat="1" applyFont="1"/>
    <xf numFmtId="3" fontId="28" fillId="0" borderId="1" xfId="1" applyNumberFormat="1" applyFont="1" applyBorder="1" applyAlignment="1">
      <alignment horizontal="right"/>
    </xf>
    <xf numFmtId="49" fontId="29" fillId="0" borderId="0" xfId="1" applyNumberFormat="1" applyFont="1"/>
    <xf numFmtId="3" fontId="29" fillId="0" borderId="0" xfId="1" applyNumberFormat="1" applyFont="1" applyAlignment="1">
      <alignment horizontal="right"/>
    </xf>
    <xf numFmtId="49" fontId="29" fillId="0" borderId="9" xfId="1" applyNumberFormat="1" applyFont="1" applyBorder="1"/>
    <xf numFmtId="0" fontId="27" fillId="0" borderId="0" xfId="1" applyFont="1"/>
    <xf numFmtId="0" fontId="27" fillId="0" borderId="9" xfId="0" applyFont="1" applyBorder="1"/>
    <xf numFmtId="3" fontId="30" fillId="0" borderId="1" xfId="1" applyNumberFormat="1" applyFont="1" applyBorder="1" applyAlignment="1">
      <alignment horizontal="right"/>
    </xf>
    <xf numFmtId="0" fontId="31" fillId="0" borderId="9" xfId="0" applyFont="1" applyBorder="1"/>
    <xf numFmtId="3" fontId="31" fillId="0" borderId="1" xfId="0" applyNumberFormat="1" applyFont="1" applyBorder="1" applyAlignment="1">
      <alignment horizontal="right"/>
    </xf>
    <xf numFmtId="49" fontId="31" fillId="0" borderId="0" xfId="1" applyNumberFormat="1" applyFont="1"/>
    <xf numFmtId="3" fontId="31" fillId="0" borderId="1" xfId="1" applyNumberFormat="1" applyFont="1" applyBorder="1" applyAlignment="1">
      <alignment horizontal="right"/>
    </xf>
    <xf numFmtId="3" fontId="31" fillId="0" borderId="0" xfId="1" applyNumberFormat="1" applyFont="1" applyAlignment="1">
      <alignment horizontal="right"/>
    </xf>
    <xf numFmtId="0" fontId="31" fillId="0" borderId="9" xfId="1" applyFont="1" applyBorder="1"/>
    <xf numFmtId="3" fontId="31" fillId="0" borderId="2" xfId="1" applyNumberFormat="1" applyFont="1" applyBorder="1" applyAlignment="1">
      <alignment horizontal="right"/>
    </xf>
    <xf numFmtId="0" fontId="31" fillId="0" borderId="8" xfId="1" applyFont="1" applyBorder="1"/>
    <xf numFmtId="49" fontId="31" fillId="0" borderId="9" xfId="1" applyNumberFormat="1" applyFont="1" applyBorder="1"/>
    <xf numFmtId="49" fontId="27" fillId="0" borderId="0" xfId="1" applyNumberFormat="1" applyFont="1" applyAlignment="1">
      <alignment horizontal="right"/>
    </xf>
    <xf numFmtId="49" fontId="30" fillId="0" borderId="2" xfId="1" applyNumberFormat="1" applyFont="1" applyBorder="1"/>
    <xf numFmtId="49" fontId="30" fillId="0" borderId="0" xfId="1" applyNumberFormat="1" applyFont="1" applyAlignment="1">
      <alignment horizontal="right"/>
    </xf>
    <xf numFmtId="3" fontId="30" fillId="0" borderId="0" xfId="1" applyNumberFormat="1" applyFont="1" applyAlignment="1">
      <alignment horizontal="right"/>
    </xf>
    <xf numFmtId="49" fontId="30" fillId="0" borderId="0" xfId="1" applyNumberFormat="1" applyFont="1"/>
    <xf numFmtId="0" fontId="32" fillId="0" borderId="0" xfId="1" applyFont="1"/>
    <xf numFmtId="0" fontId="1" fillId="0" borderId="4" xfId="1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Normale" xfId="0" builtinId="0"/>
    <cellStyle name="Normale 2" xfId="1" xr:uid="{C271ADC6-8FA7-4FCC-87AC-5213FBF8C9E9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211"/>
  <sheetViews>
    <sheetView topLeftCell="A59" zoomScale="90" zoomScaleNormal="90" workbookViewId="0">
      <selection activeCell="B64" sqref="B64"/>
    </sheetView>
  </sheetViews>
  <sheetFormatPr defaultColWidth="11.453125" defaultRowHeight="12.5" x14ac:dyDescent="0.25"/>
  <cols>
    <col min="1" max="1" width="13.54296875" customWidth="1"/>
    <col min="2" max="2" width="24.26953125" customWidth="1"/>
    <col min="3" max="3" width="55.453125" bestFit="1" customWidth="1"/>
    <col min="4" max="4" width="25.7265625" customWidth="1"/>
  </cols>
  <sheetData>
    <row r="2" spans="1:8" ht="29.5" x14ac:dyDescent="0.55000000000000004">
      <c r="A2" s="7" t="s">
        <v>0</v>
      </c>
      <c r="B2" s="7" t="s">
        <v>1</v>
      </c>
      <c r="C2" s="7"/>
      <c r="D2" s="7"/>
      <c r="E2" s="7"/>
      <c r="F2" s="7"/>
      <c r="G2" s="7"/>
    </row>
    <row r="3" spans="1:8" ht="29.5" x14ac:dyDescent="0.55000000000000004">
      <c r="A3" s="7"/>
      <c r="B3" s="7" t="s">
        <v>2</v>
      </c>
      <c r="C3" s="7"/>
      <c r="D3" s="7"/>
      <c r="E3" s="7"/>
      <c r="F3" s="7"/>
      <c r="G3" s="7"/>
    </row>
    <row r="4" spans="1:8" ht="29.5" x14ac:dyDescent="0.55000000000000004">
      <c r="A4" s="8"/>
      <c r="B4" s="7" t="s">
        <v>3</v>
      </c>
      <c r="C4" s="7"/>
      <c r="D4" s="7"/>
      <c r="E4" s="7"/>
      <c r="F4" s="7"/>
      <c r="G4" s="7"/>
    </row>
    <row r="5" spans="1:8" ht="29.5" x14ac:dyDescent="0.55000000000000004">
      <c r="A5" s="7"/>
      <c r="B5" s="30" t="s">
        <v>4</v>
      </c>
      <c r="C5" s="30"/>
      <c r="D5" s="30"/>
      <c r="E5" s="30"/>
      <c r="F5" s="30"/>
      <c r="G5" s="7"/>
    </row>
    <row r="6" spans="1:8" ht="29.5" x14ac:dyDescent="0.55000000000000004">
      <c r="A6" s="7"/>
      <c r="B6" s="30" t="s">
        <v>5</v>
      </c>
      <c r="C6" s="30"/>
      <c r="D6" s="30"/>
      <c r="E6" s="30"/>
      <c r="F6" s="30"/>
      <c r="G6" s="7"/>
    </row>
    <row r="7" spans="1:8" ht="29.5" x14ac:dyDescent="0.55000000000000004">
      <c r="A7" s="7"/>
      <c r="B7" s="40" t="s">
        <v>6</v>
      </c>
      <c r="C7" s="40"/>
      <c r="D7" s="40"/>
      <c r="E7" s="40"/>
      <c r="F7" s="40"/>
      <c r="G7" s="40"/>
      <c r="H7" s="41"/>
    </row>
    <row r="8" spans="1:8" ht="29.5" x14ac:dyDescent="0.55000000000000004">
      <c r="A8" s="7"/>
      <c r="B8" s="40" t="s">
        <v>7</v>
      </c>
      <c r="C8" s="40"/>
      <c r="D8" s="40"/>
      <c r="E8" s="40"/>
      <c r="F8" s="40"/>
      <c r="G8" s="40"/>
      <c r="H8" s="41"/>
    </row>
    <row r="9" spans="1:8" ht="29.5" x14ac:dyDescent="0.55000000000000004">
      <c r="A9" s="7"/>
      <c r="B9" s="7"/>
      <c r="C9" s="7"/>
      <c r="D9" s="7"/>
      <c r="E9" s="7"/>
      <c r="F9" s="7"/>
      <c r="G9" s="7"/>
    </row>
    <row r="10" spans="1:8" ht="29.5" x14ac:dyDescent="0.55000000000000004">
      <c r="A10" s="40" t="s">
        <v>8</v>
      </c>
      <c r="B10" s="40" t="s">
        <v>9</v>
      </c>
      <c r="C10" s="40"/>
      <c r="D10" s="40"/>
      <c r="E10" s="40"/>
      <c r="F10" s="40"/>
      <c r="G10" s="40"/>
      <c r="H10" s="44"/>
    </row>
    <row r="11" spans="1:8" ht="29.5" x14ac:dyDescent="0.55000000000000004">
      <c r="A11" s="7"/>
      <c r="B11" s="7"/>
      <c r="C11" s="7"/>
      <c r="D11" s="7"/>
      <c r="E11" s="7"/>
      <c r="F11" s="7"/>
      <c r="G11" s="7"/>
    </row>
    <row r="12" spans="1:8" ht="29.5" x14ac:dyDescent="0.55000000000000004">
      <c r="A12" s="45" t="s">
        <v>10</v>
      </c>
      <c r="B12" s="45" t="s">
        <v>11</v>
      </c>
      <c r="C12" s="45"/>
      <c r="D12" s="7"/>
      <c r="E12" s="7"/>
      <c r="F12" s="7"/>
      <c r="G12" s="7"/>
    </row>
    <row r="13" spans="1:8" ht="29.5" x14ac:dyDescent="0.55000000000000004">
      <c r="A13" s="7"/>
      <c r="B13" s="7"/>
      <c r="C13" s="7"/>
      <c r="D13" s="7"/>
      <c r="E13" s="7"/>
      <c r="F13" s="7"/>
      <c r="G13" s="7"/>
    </row>
    <row r="14" spans="1:8" ht="29.5" x14ac:dyDescent="0.55000000000000004">
      <c r="A14" s="49" t="s">
        <v>12</v>
      </c>
      <c r="B14" s="49" t="s">
        <v>13</v>
      </c>
      <c r="C14" s="49"/>
      <c r="D14" s="49"/>
      <c r="E14" s="49"/>
      <c r="F14" s="49"/>
      <c r="G14" s="49"/>
      <c r="H14" s="50"/>
    </row>
    <row r="15" spans="1:8" ht="29.5" x14ac:dyDescent="0.55000000000000004">
      <c r="A15" s="7"/>
      <c r="B15" s="7"/>
      <c r="C15" s="7"/>
      <c r="D15" s="7"/>
      <c r="E15" s="7"/>
      <c r="F15" s="7"/>
      <c r="G15" s="7"/>
    </row>
    <row r="16" spans="1:8" ht="29.5" x14ac:dyDescent="0.55000000000000004">
      <c r="A16" s="51" t="s">
        <v>14</v>
      </c>
      <c r="B16" s="51" t="s">
        <v>15</v>
      </c>
      <c r="C16" s="51"/>
      <c r="D16" s="51"/>
      <c r="E16" s="7"/>
      <c r="F16" s="7"/>
      <c r="G16" s="7"/>
    </row>
    <row r="17" spans="1:7" ht="29.5" x14ac:dyDescent="0.55000000000000004">
      <c r="A17" s="51"/>
      <c r="B17" s="51" t="s">
        <v>16</v>
      </c>
      <c r="C17" s="51"/>
      <c r="D17" s="51"/>
      <c r="E17" s="7"/>
      <c r="F17" s="7"/>
      <c r="G17" s="7"/>
    </row>
    <row r="18" spans="1:7" ht="29.5" x14ac:dyDescent="0.55000000000000004">
      <c r="A18" s="51"/>
      <c r="B18" s="51" t="s">
        <v>212</v>
      </c>
      <c r="C18" s="51"/>
      <c r="D18" s="51"/>
      <c r="E18" s="7"/>
      <c r="F18" s="7"/>
      <c r="G18" s="7"/>
    </row>
    <row r="19" spans="1:7" ht="29.5" x14ac:dyDescent="0.55000000000000004">
      <c r="A19" s="51"/>
      <c r="B19" s="51" t="s">
        <v>17</v>
      </c>
      <c r="C19" s="51"/>
      <c r="D19" s="51"/>
      <c r="E19" s="7"/>
      <c r="F19" s="7"/>
      <c r="G19" s="7"/>
    </row>
    <row r="20" spans="1:7" ht="29.5" x14ac:dyDescent="0.55000000000000004">
      <c r="A20" s="7"/>
      <c r="B20" s="7"/>
      <c r="C20" s="7"/>
      <c r="D20" s="7"/>
      <c r="E20" s="7"/>
      <c r="F20" s="7"/>
      <c r="G20" s="7"/>
    </row>
    <row r="21" spans="1:7" ht="29.5" x14ac:dyDescent="0.55000000000000004">
      <c r="A21" s="54" t="s">
        <v>18</v>
      </c>
      <c r="B21" s="54" t="s">
        <v>19</v>
      </c>
      <c r="C21" s="54"/>
      <c r="D21" s="54"/>
      <c r="E21" s="7"/>
      <c r="F21" s="7"/>
      <c r="G21" s="7"/>
    </row>
    <row r="22" spans="1:7" ht="29.5" x14ac:dyDescent="0.55000000000000004">
      <c r="A22" s="54"/>
      <c r="B22" s="54" t="s">
        <v>20</v>
      </c>
      <c r="C22" s="54"/>
      <c r="D22" s="54"/>
      <c r="E22" s="7"/>
      <c r="F22" s="7"/>
      <c r="G22" s="7"/>
    </row>
    <row r="23" spans="1:7" ht="29.5" x14ac:dyDescent="0.55000000000000004">
      <c r="A23" s="7"/>
      <c r="B23" s="7"/>
      <c r="C23" s="7"/>
      <c r="D23" s="7"/>
      <c r="E23" s="7"/>
      <c r="F23" s="7"/>
      <c r="G23" s="7"/>
    </row>
    <row r="24" spans="1:7" ht="29.5" x14ac:dyDescent="0.55000000000000004">
      <c r="A24" s="58" t="s">
        <v>21</v>
      </c>
      <c r="B24" s="58" t="s">
        <v>22</v>
      </c>
      <c r="C24" s="58"/>
      <c r="D24" s="58"/>
      <c r="E24" s="58"/>
      <c r="F24" s="58"/>
      <c r="G24" s="58"/>
    </row>
    <row r="25" spans="1:7" ht="29.5" x14ac:dyDescent="0.55000000000000004">
      <c r="A25" s="58"/>
      <c r="B25" s="58" t="s">
        <v>23</v>
      </c>
      <c r="C25" s="58"/>
      <c r="D25" s="58"/>
      <c r="E25" s="58"/>
      <c r="F25" s="58"/>
      <c r="G25" s="58"/>
    </row>
    <row r="26" spans="1:7" ht="29.5" x14ac:dyDescent="0.55000000000000004">
      <c r="A26" s="58"/>
      <c r="B26" s="58" t="s">
        <v>24</v>
      </c>
      <c r="C26" s="58"/>
      <c r="D26" s="58"/>
      <c r="E26" s="58"/>
      <c r="F26" s="58"/>
      <c r="G26" s="58"/>
    </row>
    <row r="27" spans="1:7" ht="29.5" x14ac:dyDescent="0.55000000000000004">
      <c r="A27" s="7"/>
      <c r="B27" s="7"/>
      <c r="C27" s="7"/>
      <c r="D27" s="7"/>
      <c r="E27" s="7"/>
      <c r="F27" s="7"/>
      <c r="G27" s="7"/>
    </row>
    <row r="28" spans="1:7" ht="29.5" x14ac:dyDescent="0.55000000000000004">
      <c r="A28" s="40" t="s">
        <v>25</v>
      </c>
      <c r="B28" s="40" t="s">
        <v>26</v>
      </c>
      <c r="C28" s="7"/>
      <c r="D28" s="7"/>
      <c r="E28" s="7"/>
      <c r="F28" s="7"/>
      <c r="G28" s="7"/>
    </row>
    <row r="29" spans="1:7" ht="29.5" x14ac:dyDescent="0.55000000000000004">
      <c r="A29" s="40"/>
      <c r="B29" s="40" t="s">
        <v>27</v>
      </c>
      <c r="C29" s="7"/>
      <c r="D29" s="7"/>
      <c r="E29" s="7"/>
      <c r="F29" s="7"/>
      <c r="G29" s="7"/>
    </row>
    <row r="30" spans="1:7" ht="29.5" x14ac:dyDescent="0.55000000000000004">
      <c r="A30" s="7"/>
      <c r="B30" s="7"/>
      <c r="C30" s="7"/>
      <c r="D30" s="7"/>
      <c r="E30" s="7"/>
      <c r="F30" s="7"/>
      <c r="G30" s="7"/>
    </row>
    <row r="31" spans="1:7" ht="29.5" x14ac:dyDescent="0.55000000000000004">
      <c r="A31" s="43" t="s">
        <v>28</v>
      </c>
      <c r="B31" s="43" t="s">
        <v>29</v>
      </c>
      <c r="C31" s="43"/>
      <c r="D31" s="43"/>
      <c r="E31" s="43"/>
      <c r="F31" s="43"/>
      <c r="G31" s="7"/>
    </row>
    <row r="32" spans="1:7" ht="29.5" x14ac:dyDescent="0.55000000000000004">
      <c r="A32" s="43"/>
      <c r="B32" s="43" t="s">
        <v>30</v>
      </c>
      <c r="C32" s="43"/>
      <c r="D32" s="43"/>
      <c r="E32" s="43"/>
      <c r="F32" s="43"/>
      <c r="G32" s="7"/>
    </row>
    <row r="33" spans="1:7" ht="29.5" x14ac:dyDescent="0.55000000000000004">
      <c r="A33" s="43"/>
      <c r="B33" s="43" t="s">
        <v>31</v>
      </c>
      <c r="C33" s="43"/>
      <c r="D33" s="43"/>
      <c r="E33" s="43"/>
      <c r="F33" s="43"/>
      <c r="G33" s="7"/>
    </row>
    <row r="34" spans="1:7" ht="29.5" x14ac:dyDescent="0.55000000000000004">
      <c r="A34" s="43"/>
      <c r="B34" s="43" t="s">
        <v>32</v>
      </c>
      <c r="C34" s="43"/>
      <c r="D34" s="43"/>
      <c r="E34" s="43"/>
      <c r="F34" s="43"/>
      <c r="G34" s="7"/>
    </row>
    <row r="35" spans="1:7" ht="29.5" x14ac:dyDescent="0.55000000000000004">
      <c r="A35" s="43"/>
      <c r="B35" s="43" t="s">
        <v>33</v>
      </c>
      <c r="C35" s="43" t="s">
        <v>34</v>
      </c>
      <c r="D35" s="43"/>
      <c r="E35" s="43"/>
      <c r="F35" s="43"/>
      <c r="G35" s="7"/>
    </row>
    <row r="36" spans="1:7" ht="29.5" x14ac:dyDescent="0.55000000000000004">
      <c r="A36" s="43"/>
      <c r="B36" s="43" t="s">
        <v>35</v>
      </c>
      <c r="C36" s="43"/>
      <c r="D36" s="43"/>
      <c r="E36" s="43"/>
      <c r="F36" s="43"/>
      <c r="G36" s="7"/>
    </row>
    <row r="37" spans="1:7" ht="29.5" x14ac:dyDescent="0.55000000000000004">
      <c r="A37" s="7"/>
      <c r="B37" s="7"/>
      <c r="C37" s="7"/>
      <c r="D37" s="7"/>
      <c r="E37" s="7"/>
      <c r="F37" s="7"/>
      <c r="G37" s="7"/>
    </row>
    <row r="38" spans="1:7" ht="29.5" x14ac:dyDescent="0.55000000000000004">
      <c r="A38" s="45" t="s">
        <v>36</v>
      </c>
      <c r="B38" s="45" t="s">
        <v>37</v>
      </c>
      <c r="C38" s="45"/>
      <c r="D38" s="7"/>
      <c r="E38" s="7"/>
      <c r="F38" s="7"/>
      <c r="G38" s="7"/>
    </row>
    <row r="39" spans="1:7" ht="29.5" x14ac:dyDescent="0.55000000000000004">
      <c r="A39" s="45"/>
      <c r="B39" s="45" t="s">
        <v>38</v>
      </c>
      <c r="C39" s="45"/>
      <c r="D39" s="7"/>
      <c r="E39" s="7"/>
      <c r="F39" s="7"/>
      <c r="G39" s="7"/>
    </row>
    <row r="40" spans="1:7" ht="29.5" x14ac:dyDescent="0.55000000000000004">
      <c r="A40" s="45"/>
      <c r="B40" s="45" t="s">
        <v>39</v>
      </c>
      <c r="C40" s="45"/>
      <c r="D40" s="7"/>
      <c r="E40" s="7"/>
      <c r="F40" s="7"/>
      <c r="G40" s="7"/>
    </row>
    <row r="41" spans="1:7" ht="29.5" x14ac:dyDescent="0.55000000000000004">
      <c r="A41" s="7"/>
      <c r="B41" s="7"/>
      <c r="C41" s="7"/>
      <c r="D41" s="7"/>
      <c r="E41" s="7"/>
      <c r="F41" s="7"/>
      <c r="G41" s="7"/>
    </row>
    <row r="42" spans="1:7" ht="29.5" x14ac:dyDescent="0.55000000000000004">
      <c r="A42" s="49" t="s">
        <v>40</v>
      </c>
      <c r="B42" s="49" t="s">
        <v>41</v>
      </c>
      <c r="C42" s="49"/>
      <c r="D42" s="49"/>
      <c r="E42" s="7"/>
      <c r="F42" s="7"/>
      <c r="G42" s="7"/>
    </row>
    <row r="43" spans="1:7" ht="29.5" x14ac:dyDescent="0.55000000000000004">
      <c r="A43" s="49"/>
      <c r="B43" s="49" t="s">
        <v>42</v>
      </c>
      <c r="C43" s="49"/>
      <c r="D43" s="49"/>
      <c r="E43" s="7"/>
      <c r="F43" s="7"/>
      <c r="G43" s="7"/>
    </row>
    <row r="44" spans="1:7" ht="29.5" x14ac:dyDescent="0.55000000000000004">
      <c r="A44" s="49"/>
      <c r="B44" s="49" t="s">
        <v>43</v>
      </c>
      <c r="C44" s="49"/>
      <c r="D44" s="49"/>
      <c r="E44" s="7"/>
      <c r="F44" s="7"/>
      <c r="G44" s="7"/>
    </row>
    <row r="45" spans="1:7" ht="29.5" x14ac:dyDescent="0.55000000000000004">
      <c r="A45" s="49"/>
      <c r="B45" s="49" t="s">
        <v>44</v>
      </c>
      <c r="C45" s="49"/>
      <c r="D45" s="49"/>
      <c r="E45" s="7"/>
      <c r="F45" s="7"/>
      <c r="G45" s="7"/>
    </row>
    <row r="46" spans="1:7" ht="29.5" x14ac:dyDescent="0.55000000000000004">
      <c r="A46" s="49"/>
      <c r="B46" s="49" t="s">
        <v>45</v>
      </c>
      <c r="C46" s="49"/>
      <c r="D46" s="49"/>
      <c r="E46" s="7"/>
      <c r="F46" s="7"/>
      <c r="G46" s="7"/>
    </row>
    <row r="47" spans="1:7" ht="29.5" x14ac:dyDescent="0.55000000000000004">
      <c r="A47" s="49"/>
      <c r="B47" s="49" t="s">
        <v>46</v>
      </c>
      <c r="C47" s="49"/>
      <c r="D47" s="49"/>
      <c r="E47" s="7"/>
      <c r="F47" s="7"/>
      <c r="G47" s="7"/>
    </row>
    <row r="48" spans="1:7" ht="29.5" x14ac:dyDescent="0.55000000000000004">
      <c r="A48" s="7"/>
      <c r="B48" s="7"/>
      <c r="C48" s="7"/>
      <c r="D48" s="7"/>
      <c r="E48" s="7"/>
      <c r="F48" s="7"/>
      <c r="G48" s="7"/>
    </row>
    <row r="49" spans="1:7" ht="29.5" x14ac:dyDescent="0.55000000000000004">
      <c r="A49" s="54" t="s">
        <v>47</v>
      </c>
      <c r="B49" s="54" t="s">
        <v>48</v>
      </c>
      <c r="C49" s="7"/>
      <c r="D49" s="7"/>
      <c r="E49" s="7"/>
      <c r="F49" s="7"/>
      <c r="G49" s="7"/>
    </row>
    <row r="50" spans="1:7" ht="29.5" x14ac:dyDescent="0.55000000000000004">
      <c r="A50" s="54"/>
      <c r="B50" s="54" t="s">
        <v>49</v>
      </c>
      <c r="C50" s="7"/>
      <c r="D50" s="7"/>
      <c r="E50" s="7"/>
      <c r="F50" s="7"/>
      <c r="G50" s="7"/>
    </row>
    <row r="51" spans="1:7" ht="29.5" x14ac:dyDescent="0.55000000000000004">
      <c r="A51" s="7"/>
      <c r="B51" s="7"/>
      <c r="C51" s="7"/>
      <c r="D51" s="7"/>
      <c r="E51" s="7"/>
      <c r="F51" s="7"/>
      <c r="G51" s="7"/>
    </row>
    <row r="52" spans="1:7" ht="29.5" x14ac:dyDescent="0.55000000000000004">
      <c r="A52" s="58" t="s">
        <v>50</v>
      </c>
      <c r="B52" s="58" t="s">
        <v>51</v>
      </c>
      <c r="C52" s="58"/>
      <c r="D52" s="58"/>
      <c r="E52" s="58"/>
      <c r="F52" s="58"/>
      <c r="G52" s="7"/>
    </row>
    <row r="53" spans="1:7" ht="29.5" x14ac:dyDescent="0.55000000000000004">
      <c r="A53" s="58"/>
      <c r="B53" s="58" t="s">
        <v>52</v>
      </c>
      <c r="C53" s="58"/>
      <c r="D53" s="58"/>
      <c r="E53" s="58"/>
      <c r="F53" s="58"/>
      <c r="G53" s="7"/>
    </row>
    <row r="54" spans="1:7" ht="29.5" x14ac:dyDescent="0.55000000000000004">
      <c r="A54" s="7"/>
      <c r="B54" s="7"/>
      <c r="C54" s="7"/>
      <c r="D54" s="7"/>
      <c r="E54" s="7"/>
      <c r="F54" s="7"/>
      <c r="G54" s="7"/>
    </row>
    <row r="55" spans="1:7" ht="29.5" x14ac:dyDescent="0.55000000000000004">
      <c r="A55" s="30" t="s">
        <v>53</v>
      </c>
      <c r="B55" s="30" t="s">
        <v>54</v>
      </c>
      <c r="C55" s="7"/>
      <c r="D55" s="7"/>
      <c r="E55" s="7"/>
      <c r="F55" s="7"/>
      <c r="G55" s="7"/>
    </row>
    <row r="56" spans="1:7" ht="29.5" x14ac:dyDescent="0.55000000000000004">
      <c r="A56" s="30"/>
      <c r="B56" s="30" t="s">
        <v>55</v>
      </c>
      <c r="C56" s="7"/>
      <c r="D56" s="7"/>
      <c r="E56" s="7"/>
      <c r="F56" s="7"/>
      <c r="G56" s="7"/>
    </row>
    <row r="57" spans="1:7" s="63" customFormat="1" ht="29.5" x14ac:dyDescent="0.55000000000000004">
      <c r="A57" s="30"/>
      <c r="B57" s="30" t="s">
        <v>56</v>
      </c>
      <c r="C57" s="30"/>
      <c r="D57" s="30"/>
      <c r="E57" s="30"/>
      <c r="F57" s="30"/>
      <c r="G57" s="30"/>
    </row>
    <row r="58" spans="1:7" s="63" customFormat="1" ht="29.5" x14ac:dyDescent="0.55000000000000004">
      <c r="A58" s="30"/>
      <c r="B58" s="30" t="s">
        <v>57</v>
      </c>
      <c r="C58" s="30"/>
      <c r="D58" s="30"/>
      <c r="E58" s="30"/>
      <c r="F58" s="30"/>
      <c r="G58" s="30"/>
    </row>
    <row r="59" spans="1:7" ht="29.5" x14ac:dyDescent="0.55000000000000004">
      <c r="A59" s="7"/>
      <c r="B59" s="7"/>
      <c r="C59" s="7"/>
      <c r="D59" s="7"/>
      <c r="E59" s="7"/>
      <c r="F59" s="7"/>
      <c r="G59" s="7"/>
    </row>
    <row r="60" spans="1:7" ht="29.5" x14ac:dyDescent="0.55000000000000004">
      <c r="A60" s="40" t="s">
        <v>53</v>
      </c>
      <c r="B60" s="40" t="s">
        <v>58</v>
      </c>
      <c r="C60" s="7"/>
      <c r="D60" s="7"/>
      <c r="E60" s="7"/>
      <c r="F60" s="7"/>
      <c r="G60" s="7"/>
    </row>
    <row r="61" spans="1:7" ht="29.5" x14ac:dyDescent="0.55000000000000004">
      <c r="A61" s="40"/>
      <c r="B61" s="40" t="s">
        <v>59</v>
      </c>
      <c r="C61" s="7"/>
      <c r="D61" s="7"/>
      <c r="E61" s="7"/>
      <c r="F61" s="7"/>
      <c r="G61" s="7"/>
    </row>
    <row r="62" spans="1:7" ht="29.5" x14ac:dyDescent="0.55000000000000004">
      <c r="A62" s="40"/>
      <c r="B62" s="40" t="s">
        <v>226</v>
      </c>
      <c r="C62" s="7"/>
      <c r="D62" s="7"/>
      <c r="E62" s="7"/>
      <c r="F62" s="7"/>
      <c r="G62" s="7"/>
    </row>
    <row r="63" spans="1:7" ht="29.5" x14ac:dyDescent="0.55000000000000004">
      <c r="A63" s="40"/>
      <c r="B63" s="40" t="s">
        <v>248</v>
      </c>
      <c r="C63" s="7"/>
      <c r="D63" s="7"/>
      <c r="E63" s="7"/>
      <c r="F63" s="7"/>
      <c r="G63" s="7"/>
    </row>
    <row r="64" spans="1:7" ht="29.5" x14ac:dyDescent="0.55000000000000004">
      <c r="A64" s="7"/>
      <c r="B64" s="7"/>
      <c r="C64" s="7"/>
      <c r="D64" s="7"/>
      <c r="E64" s="7"/>
      <c r="F64" s="7"/>
      <c r="G64" s="7"/>
    </row>
    <row r="65" spans="1:7" ht="29.5" x14ac:dyDescent="0.55000000000000004">
      <c r="A65" s="49" t="s">
        <v>60</v>
      </c>
      <c r="B65" s="49" t="s">
        <v>61</v>
      </c>
      <c r="C65" s="49"/>
      <c r="D65" s="7"/>
      <c r="E65" s="7"/>
      <c r="F65" s="7"/>
      <c r="G65" s="7"/>
    </row>
    <row r="66" spans="1:7" ht="29.5" x14ac:dyDescent="0.55000000000000004">
      <c r="A66" s="49"/>
      <c r="B66" s="49" t="s">
        <v>62</v>
      </c>
      <c r="C66" s="49" t="s">
        <v>63</v>
      </c>
      <c r="D66" s="7"/>
      <c r="E66" s="7"/>
      <c r="F66" s="7"/>
      <c r="G66" s="7"/>
    </row>
    <row r="67" spans="1:7" ht="29.5" x14ac:dyDescent="0.55000000000000004">
      <c r="A67" s="49"/>
      <c r="B67" s="49" t="s">
        <v>64</v>
      </c>
      <c r="C67" s="49" t="s">
        <v>65</v>
      </c>
      <c r="D67" s="7"/>
      <c r="E67" s="7"/>
      <c r="F67" s="7"/>
      <c r="G67" s="7"/>
    </row>
    <row r="68" spans="1:7" ht="29.5" x14ac:dyDescent="0.55000000000000004">
      <c r="A68" s="49"/>
      <c r="B68" s="49" t="s">
        <v>66</v>
      </c>
      <c r="C68" s="119">
        <v>11200</v>
      </c>
      <c r="D68" s="7"/>
      <c r="E68" s="7"/>
      <c r="F68" s="7"/>
      <c r="G68" s="7"/>
    </row>
    <row r="69" spans="1:7" ht="29.5" x14ac:dyDescent="0.55000000000000004">
      <c r="A69" s="49"/>
      <c r="B69" s="49" t="s">
        <v>33</v>
      </c>
      <c r="C69" s="119">
        <f>11200/100*22</f>
        <v>2464</v>
      </c>
      <c r="D69" s="7"/>
      <c r="E69" s="7"/>
      <c r="F69" s="7"/>
      <c r="G69" s="7"/>
    </row>
    <row r="70" spans="1:7" ht="29.5" x14ac:dyDescent="0.55000000000000004">
      <c r="A70" s="49"/>
      <c r="B70" s="49" t="s">
        <v>182</v>
      </c>
      <c r="C70" s="120">
        <f>11200+2464</f>
        <v>13664</v>
      </c>
      <c r="D70" s="7"/>
      <c r="E70" s="7"/>
      <c r="F70" s="7"/>
      <c r="G70" s="7"/>
    </row>
    <row r="71" spans="1:7" ht="29.5" x14ac:dyDescent="0.55000000000000004">
      <c r="A71" s="49"/>
      <c r="B71" s="49" t="s">
        <v>69</v>
      </c>
      <c r="C71" s="49"/>
      <c r="D71" s="7"/>
      <c r="E71" s="7"/>
      <c r="F71" s="7"/>
      <c r="G71" s="7"/>
    </row>
    <row r="72" spans="1:7" ht="29.5" x14ac:dyDescent="0.55000000000000004">
      <c r="A72" s="7"/>
      <c r="B72" s="7"/>
      <c r="C72" s="7"/>
      <c r="D72" s="7"/>
      <c r="E72" s="7"/>
      <c r="F72" s="7"/>
      <c r="G72" s="7"/>
    </row>
    <row r="73" spans="1:7" ht="29.5" x14ac:dyDescent="0.55000000000000004">
      <c r="A73" s="51" t="s">
        <v>70</v>
      </c>
      <c r="B73" s="51" t="s">
        <v>71</v>
      </c>
      <c r="C73" s="7"/>
      <c r="D73" s="7"/>
      <c r="E73" s="7"/>
      <c r="F73" s="7"/>
      <c r="G73" s="7"/>
    </row>
    <row r="74" spans="1:7" ht="29.5" x14ac:dyDescent="0.55000000000000004">
      <c r="A74" s="51"/>
      <c r="B74" s="51" t="s">
        <v>72</v>
      </c>
      <c r="C74" s="7"/>
      <c r="D74" s="7"/>
      <c r="E74" s="7"/>
      <c r="F74" s="7"/>
      <c r="G74" s="7"/>
    </row>
    <row r="75" spans="1:7" ht="29.5" x14ac:dyDescent="0.55000000000000004">
      <c r="A75" s="51"/>
      <c r="B75" s="51" t="s">
        <v>73</v>
      </c>
      <c r="C75" s="7"/>
      <c r="D75" s="7"/>
      <c r="E75" s="7"/>
      <c r="F75" s="7"/>
      <c r="G75" s="7"/>
    </row>
    <row r="76" spans="1:7" ht="29.5" x14ac:dyDescent="0.55000000000000004">
      <c r="A76" s="51"/>
      <c r="B76" s="51" t="s">
        <v>74</v>
      </c>
      <c r="C76" s="7"/>
      <c r="D76" s="7"/>
      <c r="E76" s="7"/>
      <c r="F76" s="7"/>
      <c r="G76" s="7"/>
    </row>
    <row r="77" spans="1:7" ht="29.5" x14ac:dyDescent="0.55000000000000004">
      <c r="A77" s="7"/>
      <c r="B77" s="7"/>
      <c r="C77" s="7"/>
      <c r="D77" s="7"/>
      <c r="E77" s="7"/>
      <c r="F77" s="7"/>
      <c r="G77" s="7"/>
    </row>
    <row r="78" spans="1:7" ht="29.5" x14ac:dyDescent="0.55000000000000004">
      <c r="A78" s="54" t="s">
        <v>75</v>
      </c>
      <c r="B78" s="54" t="s">
        <v>76</v>
      </c>
      <c r="C78" s="54"/>
      <c r="D78" s="7"/>
      <c r="E78" s="7"/>
      <c r="F78" s="7"/>
      <c r="G78" s="7"/>
    </row>
    <row r="79" spans="1:7" ht="29.5" x14ac:dyDescent="0.55000000000000004">
      <c r="A79" s="54"/>
      <c r="B79" s="54" t="s">
        <v>77</v>
      </c>
      <c r="C79" s="54"/>
      <c r="D79" s="7"/>
      <c r="E79" s="7"/>
      <c r="F79" s="7"/>
      <c r="G79" s="7"/>
    </row>
    <row r="80" spans="1:7" ht="29.5" x14ac:dyDescent="0.55000000000000004">
      <c r="A80" s="54"/>
      <c r="B80" s="54" t="s">
        <v>228</v>
      </c>
      <c r="C80" s="54"/>
      <c r="D80" s="7"/>
      <c r="E80" s="7"/>
      <c r="F80" s="7"/>
      <c r="G80" s="7"/>
    </row>
    <row r="81" spans="1:7" ht="29.5" x14ac:dyDescent="0.55000000000000004">
      <c r="A81" s="7"/>
      <c r="B81" s="7"/>
      <c r="C81" s="7"/>
      <c r="D81" s="7"/>
      <c r="E81" s="7"/>
      <c r="F81" s="7"/>
      <c r="G81" s="7"/>
    </row>
    <row r="82" spans="1:7" ht="29.5" x14ac:dyDescent="0.55000000000000004">
      <c r="A82" s="58" t="s">
        <v>78</v>
      </c>
      <c r="B82" s="58" t="s">
        <v>79</v>
      </c>
      <c r="C82" s="58"/>
      <c r="D82" s="58"/>
      <c r="E82" s="7"/>
      <c r="F82" s="7"/>
      <c r="G82" s="7"/>
    </row>
    <row r="83" spans="1:7" ht="29.5" x14ac:dyDescent="0.55000000000000004">
      <c r="A83" s="58"/>
      <c r="B83" s="58" t="s">
        <v>80</v>
      </c>
      <c r="C83" s="58"/>
      <c r="D83" s="58"/>
      <c r="E83" s="7"/>
      <c r="F83" s="7"/>
      <c r="G83" s="7"/>
    </row>
    <row r="84" spans="1:7" ht="29.5" x14ac:dyDescent="0.55000000000000004">
      <c r="A84" s="58"/>
      <c r="B84" s="58" t="s">
        <v>81</v>
      </c>
      <c r="C84" s="58"/>
      <c r="D84" s="58"/>
      <c r="E84" s="7"/>
      <c r="F84" s="7"/>
      <c r="G84" s="7"/>
    </row>
    <row r="85" spans="1:7" ht="29.5" x14ac:dyDescent="0.55000000000000004">
      <c r="A85" s="7"/>
      <c r="B85" s="7"/>
      <c r="C85" s="7"/>
      <c r="D85" s="7"/>
      <c r="E85" s="7"/>
      <c r="F85" s="7"/>
      <c r="G85" s="7"/>
    </row>
    <row r="86" spans="1:7" ht="29.5" x14ac:dyDescent="0.55000000000000004">
      <c r="A86" s="62" t="s">
        <v>82</v>
      </c>
      <c r="B86" s="62" t="s">
        <v>83</v>
      </c>
      <c r="C86" s="7"/>
      <c r="D86" s="7"/>
      <c r="E86" s="7"/>
      <c r="F86" s="7"/>
      <c r="G86" s="7"/>
    </row>
    <row r="87" spans="1:7" ht="29.5" x14ac:dyDescent="0.55000000000000004">
      <c r="A87" s="7"/>
      <c r="B87" s="7"/>
      <c r="C87" s="7"/>
      <c r="D87" s="7"/>
      <c r="E87" s="7"/>
      <c r="F87" s="7"/>
      <c r="G87" s="7"/>
    </row>
    <row r="88" spans="1:7" ht="29.5" x14ac:dyDescent="0.55000000000000004">
      <c r="A88" s="30" t="s">
        <v>84</v>
      </c>
      <c r="B88" s="30" t="s">
        <v>85</v>
      </c>
      <c r="C88" s="30"/>
      <c r="D88" s="7"/>
      <c r="E88" s="7"/>
      <c r="F88" s="7"/>
      <c r="G88" s="7"/>
    </row>
    <row r="89" spans="1:7" ht="29.5" x14ac:dyDescent="0.55000000000000004">
      <c r="A89" s="30"/>
      <c r="B89" s="30" t="s">
        <v>86</v>
      </c>
      <c r="C89" s="30"/>
      <c r="D89" s="7"/>
      <c r="E89" s="7"/>
      <c r="F89" s="7"/>
      <c r="G89" s="7"/>
    </row>
    <row r="90" spans="1:7" ht="29.5" x14ac:dyDescent="0.55000000000000004">
      <c r="A90" s="7"/>
      <c r="B90" s="7"/>
      <c r="C90" s="7"/>
      <c r="D90" s="7"/>
      <c r="E90" s="7"/>
      <c r="F90" s="7"/>
      <c r="G90" s="7"/>
    </row>
    <row r="91" spans="1:7" ht="29.5" x14ac:dyDescent="0.55000000000000004">
      <c r="A91" s="40" t="s">
        <v>87</v>
      </c>
      <c r="B91" s="40" t="s">
        <v>88</v>
      </c>
      <c r="C91" s="40"/>
      <c r="D91" s="40"/>
      <c r="E91" s="7"/>
      <c r="F91" s="7"/>
      <c r="G91" s="7"/>
    </row>
    <row r="92" spans="1:7" ht="29.5" x14ac:dyDescent="0.55000000000000004">
      <c r="A92" s="40"/>
      <c r="B92" s="40" t="s">
        <v>89</v>
      </c>
      <c r="C92" s="40"/>
      <c r="D92" s="40"/>
      <c r="E92" s="7"/>
      <c r="F92" s="7"/>
      <c r="G92" s="7"/>
    </row>
    <row r="93" spans="1:7" ht="29.5" x14ac:dyDescent="0.55000000000000004">
      <c r="A93" s="40"/>
      <c r="B93" s="40" t="s">
        <v>44</v>
      </c>
      <c r="C93" s="40"/>
      <c r="D93" s="40"/>
      <c r="E93" s="7"/>
      <c r="F93" s="7"/>
      <c r="G93" s="7"/>
    </row>
    <row r="94" spans="1:7" ht="29.5" x14ac:dyDescent="0.55000000000000004">
      <c r="A94" s="40"/>
      <c r="B94" s="40" t="s">
        <v>45</v>
      </c>
      <c r="C94" s="40"/>
      <c r="D94" s="40"/>
      <c r="E94" s="7"/>
      <c r="F94" s="7"/>
      <c r="G94" s="7"/>
    </row>
    <row r="95" spans="1:7" ht="29.5" x14ac:dyDescent="0.55000000000000004">
      <c r="A95" s="40"/>
      <c r="B95" s="40" t="s">
        <v>46</v>
      </c>
      <c r="C95" s="40"/>
      <c r="D95" s="40"/>
      <c r="E95" s="7"/>
      <c r="F95" s="7"/>
      <c r="G95" s="7"/>
    </row>
    <row r="96" spans="1:7" ht="29.5" x14ac:dyDescent="0.55000000000000004">
      <c r="A96" s="7"/>
      <c r="B96" s="7"/>
      <c r="C96" s="7"/>
      <c r="D96" s="7"/>
      <c r="E96" s="7"/>
      <c r="F96" s="7"/>
      <c r="G96" s="7"/>
    </row>
    <row r="97" spans="1:7" ht="29.5" x14ac:dyDescent="0.55000000000000004">
      <c r="A97" s="49" t="s">
        <v>90</v>
      </c>
      <c r="B97" s="49" t="s">
        <v>91</v>
      </c>
      <c r="C97" s="49"/>
      <c r="D97" s="49"/>
      <c r="E97" s="7"/>
      <c r="F97" s="7"/>
      <c r="G97" s="7"/>
    </row>
    <row r="98" spans="1:7" ht="29.5" x14ac:dyDescent="0.55000000000000004">
      <c r="A98" s="49"/>
      <c r="B98" s="49" t="s">
        <v>92</v>
      </c>
      <c r="C98" s="49"/>
      <c r="D98" s="49"/>
      <c r="E98" s="7"/>
      <c r="F98" s="7"/>
      <c r="G98" s="7"/>
    </row>
    <row r="99" spans="1:7" ht="29.5" x14ac:dyDescent="0.55000000000000004">
      <c r="A99" s="7"/>
      <c r="B99" s="7"/>
      <c r="C99" s="7"/>
      <c r="D99" s="7"/>
      <c r="E99" s="7"/>
      <c r="F99" s="7"/>
      <c r="G99" s="7"/>
    </row>
    <row r="100" spans="1:7" ht="29.5" x14ac:dyDescent="0.55000000000000004">
      <c r="A100" s="51" t="s">
        <v>93</v>
      </c>
      <c r="B100" s="51" t="s">
        <v>94</v>
      </c>
      <c r="C100" s="51"/>
      <c r="D100" s="7"/>
      <c r="E100" s="7"/>
      <c r="F100" s="7"/>
      <c r="G100" s="7"/>
    </row>
    <row r="101" spans="1:7" ht="29.5" x14ac:dyDescent="0.55000000000000004">
      <c r="A101" s="51"/>
      <c r="B101" s="51" t="s">
        <v>95</v>
      </c>
      <c r="C101" s="51"/>
      <c r="D101" s="7"/>
      <c r="E101" s="7"/>
      <c r="F101" s="7"/>
      <c r="G101" s="7"/>
    </row>
    <row r="102" spans="1:7" ht="29.5" x14ac:dyDescent="0.55000000000000004">
      <c r="A102" s="7"/>
      <c r="B102" s="7"/>
      <c r="C102" s="7"/>
      <c r="D102" s="7"/>
      <c r="E102" s="7"/>
      <c r="F102" s="7"/>
      <c r="G102" s="7"/>
    </row>
    <row r="103" spans="1:7" ht="29.5" x14ac:dyDescent="0.55000000000000004">
      <c r="A103" s="54" t="s">
        <v>96</v>
      </c>
      <c r="B103" s="54" t="s">
        <v>97</v>
      </c>
      <c r="C103" s="54"/>
      <c r="D103" s="54"/>
      <c r="E103" s="7"/>
      <c r="F103" s="7"/>
      <c r="G103" s="7"/>
    </row>
    <row r="104" spans="1:7" ht="29.5" x14ac:dyDescent="0.55000000000000004">
      <c r="A104" s="54"/>
      <c r="B104" s="54" t="s">
        <v>98</v>
      </c>
      <c r="C104" s="54"/>
      <c r="D104" s="54"/>
      <c r="E104" s="7"/>
      <c r="F104" s="7"/>
      <c r="G104" s="7"/>
    </row>
    <row r="105" spans="1:7" ht="29.5" x14ac:dyDescent="0.55000000000000004">
      <c r="A105" s="7"/>
      <c r="B105" s="7"/>
      <c r="C105" s="7"/>
      <c r="D105" s="7"/>
      <c r="E105" s="7"/>
      <c r="F105" s="7"/>
      <c r="G105" s="7"/>
    </row>
    <row r="106" spans="1:7" ht="29.5" x14ac:dyDescent="0.55000000000000004">
      <c r="A106" s="58" t="s">
        <v>99</v>
      </c>
      <c r="B106" s="58" t="s">
        <v>100</v>
      </c>
      <c r="C106" s="58"/>
      <c r="D106" s="7"/>
      <c r="E106" s="7"/>
      <c r="F106" s="7"/>
      <c r="G106" s="7"/>
    </row>
    <row r="107" spans="1:7" ht="29.5" x14ac:dyDescent="0.55000000000000004">
      <c r="A107" s="58"/>
      <c r="B107" s="58" t="s">
        <v>101</v>
      </c>
      <c r="C107" s="58"/>
      <c r="D107" s="7"/>
      <c r="E107" s="7"/>
      <c r="F107" s="7"/>
      <c r="G107" s="7"/>
    </row>
    <row r="108" spans="1:7" ht="29.5" x14ac:dyDescent="0.55000000000000004">
      <c r="A108" s="58"/>
      <c r="B108" s="58" t="s">
        <v>102</v>
      </c>
      <c r="C108" s="58"/>
      <c r="D108" s="7"/>
      <c r="E108" s="7"/>
      <c r="F108" s="7"/>
      <c r="G108" s="7"/>
    </row>
    <row r="109" spans="1:7" ht="29.5" x14ac:dyDescent="0.55000000000000004">
      <c r="A109" s="58"/>
      <c r="B109" s="58" t="s">
        <v>103</v>
      </c>
      <c r="C109" s="58"/>
      <c r="D109" s="7"/>
      <c r="E109" s="7"/>
      <c r="F109" s="7"/>
      <c r="G109" s="7"/>
    </row>
    <row r="110" spans="1:7" ht="29.5" x14ac:dyDescent="0.55000000000000004">
      <c r="A110" s="7"/>
      <c r="B110" s="7"/>
      <c r="C110" s="7"/>
      <c r="D110" s="7"/>
      <c r="E110" s="7"/>
      <c r="F110" s="7"/>
      <c r="G110" s="7"/>
    </row>
    <row r="111" spans="1:7" ht="29.5" x14ac:dyDescent="0.55000000000000004">
      <c r="A111" s="7"/>
      <c r="B111" s="7"/>
      <c r="C111" s="7"/>
      <c r="D111" s="7"/>
      <c r="E111" s="7"/>
      <c r="F111" s="7"/>
      <c r="G111" s="7"/>
    </row>
    <row r="112" spans="1:7" ht="29.5" x14ac:dyDescent="0.55000000000000004">
      <c r="A112" s="7"/>
      <c r="B112" s="7"/>
      <c r="C112" s="7"/>
      <c r="D112" s="7"/>
      <c r="E112" s="7"/>
      <c r="F112" s="7"/>
      <c r="G112" s="7"/>
    </row>
    <row r="113" spans="1:7" ht="29.5" x14ac:dyDescent="0.55000000000000004">
      <c r="A113" s="7"/>
      <c r="B113" s="7"/>
      <c r="C113" s="7"/>
      <c r="D113" s="7"/>
      <c r="E113" s="7"/>
      <c r="F113" s="7"/>
      <c r="G113" s="7"/>
    </row>
    <row r="114" spans="1:7" ht="29.5" x14ac:dyDescent="0.55000000000000004">
      <c r="A114" s="7"/>
      <c r="B114" s="7"/>
      <c r="C114" s="7"/>
      <c r="D114" s="7"/>
      <c r="E114" s="7"/>
      <c r="F114" s="7"/>
      <c r="G114" s="7"/>
    </row>
    <row r="115" spans="1:7" ht="29.5" x14ac:dyDescent="0.55000000000000004">
      <c r="A115" s="7"/>
      <c r="B115" s="7"/>
      <c r="C115" s="7"/>
      <c r="D115" s="7"/>
      <c r="E115" s="7"/>
      <c r="F115" s="7"/>
      <c r="G115" s="7"/>
    </row>
    <row r="116" spans="1:7" ht="29.5" x14ac:dyDescent="0.55000000000000004">
      <c r="A116" s="7"/>
      <c r="B116" s="7"/>
      <c r="C116" s="7"/>
      <c r="D116" s="7"/>
      <c r="E116" s="7"/>
      <c r="F116" s="7"/>
      <c r="G116" s="7"/>
    </row>
    <row r="117" spans="1:7" ht="29.5" x14ac:dyDescent="0.55000000000000004">
      <c r="A117" s="7"/>
      <c r="B117" s="7"/>
      <c r="C117" s="7"/>
      <c r="D117" s="7"/>
      <c r="E117" s="7"/>
      <c r="F117" s="7"/>
      <c r="G117" s="7"/>
    </row>
    <row r="118" spans="1:7" ht="29.5" x14ac:dyDescent="0.55000000000000004">
      <c r="A118" s="7"/>
      <c r="B118" s="7"/>
      <c r="C118" s="7"/>
      <c r="D118" s="7"/>
      <c r="E118" s="7"/>
      <c r="F118" s="7"/>
      <c r="G118" s="7"/>
    </row>
    <row r="119" spans="1:7" ht="29.5" x14ac:dyDescent="0.55000000000000004">
      <c r="A119" s="7"/>
      <c r="B119" s="7"/>
      <c r="C119" s="7"/>
      <c r="D119" s="7"/>
      <c r="E119" s="7"/>
      <c r="F119" s="7"/>
      <c r="G119" s="7"/>
    </row>
    <row r="120" spans="1:7" ht="29.5" x14ac:dyDescent="0.55000000000000004">
      <c r="A120" s="7"/>
      <c r="B120" s="7"/>
      <c r="C120" s="7"/>
      <c r="D120" s="7"/>
      <c r="E120" s="7"/>
      <c r="F120" s="7"/>
      <c r="G120" s="7"/>
    </row>
    <row r="121" spans="1:7" ht="29.5" x14ac:dyDescent="0.55000000000000004">
      <c r="A121" s="7"/>
      <c r="B121" s="7"/>
      <c r="C121" s="7"/>
      <c r="D121" s="7"/>
      <c r="E121" s="7"/>
      <c r="F121" s="7"/>
      <c r="G121" s="7"/>
    </row>
    <row r="122" spans="1:7" ht="29.5" x14ac:dyDescent="0.55000000000000004">
      <c r="A122" s="7"/>
      <c r="B122" s="7"/>
      <c r="C122" s="7"/>
      <c r="D122" s="7"/>
      <c r="E122" s="7"/>
      <c r="F122" s="7"/>
      <c r="G122" s="7"/>
    </row>
    <row r="123" spans="1:7" ht="29.5" x14ac:dyDescent="0.55000000000000004">
      <c r="A123" s="7"/>
      <c r="B123" s="7"/>
      <c r="C123" s="7"/>
      <c r="D123" s="7"/>
      <c r="E123" s="7"/>
      <c r="F123" s="7"/>
      <c r="G123" s="7"/>
    </row>
    <row r="124" spans="1:7" ht="29.5" x14ac:dyDescent="0.55000000000000004">
      <c r="A124" s="7"/>
      <c r="B124" s="7"/>
      <c r="C124" s="7"/>
      <c r="D124" s="7"/>
      <c r="E124" s="7"/>
      <c r="F124" s="7"/>
      <c r="G124" s="7"/>
    </row>
    <row r="125" spans="1:7" ht="29.5" x14ac:dyDescent="0.55000000000000004">
      <c r="A125" s="7"/>
      <c r="B125" s="7"/>
      <c r="C125" s="7"/>
      <c r="D125" s="7"/>
      <c r="E125" s="7"/>
      <c r="F125" s="7"/>
      <c r="G125" s="7"/>
    </row>
    <row r="126" spans="1:7" ht="29.5" x14ac:dyDescent="0.55000000000000004">
      <c r="A126" s="7"/>
      <c r="B126" s="7"/>
      <c r="C126" s="7"/>
      <c r="D126" s="7"/>
      <c r="E126" s="7"/>
      <c r="F126" s="7"/>
      <c r="G126" s="7"/>
    </row>
    <row r="127" spans="1:7" ht="29.5" x14ac:dyDescent="0.55000000000000004">
      <c r="B127" s="7"/>
      <c r="C127" s="7"/>
      <c r="D127" s="7"/>
      <c r="E127" s="7"/>
      <c r="F127" s="7"/>
      <c r="G127" s="7"/>
    </row>
    <row r="128" spans="1:7" ht="29.5" x14ac:dyDescent="0.55000000000000004">
      <c r="B128" s="7"/>
      <c r="C128" s="7"/>
      <c r="D128" s="7"/>
      <c r="E128" s="7"/>
      <c r="F128" s="7"/>
      <c r="G128" s="7"/>
    </row>
    <row r="129" spans="2:7" ht="29.5" x14ac:dyDescent="0.55000000000000004">
      <c r="B129" s="7"/>
      <c r="C129" s="7"/>
      <c r="D129" s="7"/>
      <c r="E129" s="7"/>
      <c r="F129" s="7"/>
      <c r="G129" s="7"/>
    </row>
    <row r="130" spans="2:7" ht="29.5" x14ac:dyDescent="0.55000000000000004">
      <c r="B130" s="7"/>
      <c r="C130" s="7"/>
      <c r="D130" s="7"/>
      <c r="E130" s="7"/>
      <c r="F130" s="7"/>
      <c r="G130" s="7"/>
    </row>
    <row r="131" spans="2:7" ht="29.5" x14ac:dyDescent="0.55000000000000004">
      <c r="B131" s="7"/>
      <c r="C131" s="7"/>
      <c r="D131" s="7"/>
      <c r="E131" s="7"/>
      <c r="F131" s="7"/>
      <c r="G131" s="7"/>
    </row>
    <row r="132" spans="2:7" ht="29.5" x14ac:dyDescent="0.55000000000000004">
      <c r="B132" s="7"/>
      <c r="C132" s="7"/>
      <c r="D132" s="7"/>
      <c r="E132" s="7"/>
      <c r="F132" s="7"/>
      <c r="G132" s="7"/>
    </row>
    <row r="133" spans="2:7" ht="29.5" x14ac:dyDescent="0.55000000000000004">
      <c r="B133" s="7"/>
      <c r="C133" s="7"/>
      <c r="D133" s="7"/>
      <c r="E133" s="7"/>
      <c r="F133" s="7"/>
      <c r="G133" s="7"/>
    </row>
    <row r="134" spans="2:7" ht="29.5" x14ac:dyDescent="0.55000000000000004">
      <c r="B134" s="7"/>
      <c r="C134" s="7"/>
      <c r="D134" s="7"/>
      <c r="E134" s="7"/>
      <c r="F134" s="7"/>
      <c r="G134" s="7"/>
    </row>
    <row r="135" spans="2:7" ht="29.5" x14ac:dyDescent="0.55000000000000004">
      <c r="B135" s="7"/>
      <c r="C135" s="7"/>
      <c r="D135" s="7"/>
      <c r="E135" s="7"/>
      <c r="F135" s="7"/>
      <c r="G135" s="7"/>
    </row>
    <row r="136" spans="2:7" ht="29.5" x14ac:dyDescent="0.55000000000000004">
      <c r="B136" s="7"/>
      <c r="C136" s="7"/>
      <c r="D136" s="7"/>
      <c r="E136" s="7"/>
      <c r="F136" s="7"/>
      <c r="G136" s="7"/>
    </row>
    <row r="137" spans="2:7" ht="29.5" x14ac:dyDescent="0.55000000000000004">
      <c r="B137" s="7"/>
      <c r="C137" s="7"/>
      <c r="D137" s="7"/>
      <c r="E137" s="7"/>
      <c r="F137" s="7"/>
      <c r="G137" s="7"/>
    </row>
    <row r="138" spans="2:7" ht="29.5" x14ac:dyDescent="0.55000000000000004">
      <c r="B138" s="7"/>
      <c r="C138" s="7"/>
      <c r="D138" s="7"/>
      <c r="E138" s="7"/>
      <c r="F138" s="7"/>
      <c r="G138" s="7"/>
    </row>
    <row r="139" spans="2:7" ht="29.5" x14ac:dyDescent="0.55000000000000004">
      <c r="B139" s="7"/>
      <c r="C139" s="7"/>
      <c r="D139" s="7"/>
      <c r="E139" s="7"/>
      <c r="F139" s="7"/>
      <c r="G139" s="7"/>
    </row>
    <row r="140" spans="2:7" ht="29.5" x14ac:dyDescent="0.55000000000000004">
      <c r="B140" s="7"/>
      <c r="C140" s="7"/>
      <c r="D140" s="7"/>
      <c r="E140" s="7"/>
      <c r="F140" s="7"/>
      <c r="G140" s="7"/>
    </row>
    <row r="141" spans="2:7" ht="29.5" x14ac:dyDescent="0.55000000000000004">
      <c r="B141" s="7"/>
      <c r="C141" s="7"/>
      <c r="D141" s="7"/>
      <c r="E141" s="7"/>
      <c r="F141" s="7"/>
      <c r="G141" s="7"/>
    </row>
    <row r="142" spans="2:7" ht="29.5" x14ac:dyDescent="0.55000000000000004">
      <c r="B142" s="7"/>
      <c r="C142" s="7"/>
      <c r="D142" s="7"/>
      <c r="E142" s="7"/>
      <c r="F142" s="7"/>
      <c r="G142" s="7"/>
    </row>
    <row r="143" spans="2:7" ht="29.5" x14ac:dyDescent="0.55000000000000004">
      <c r="B143" s="7"/>
      <c r="C143" s="7"/>
      <c r="D143" s="7"/>
      <c r="E143" s="7"/>
      <c r="F143" s="7"/>
      <c r="G143" s="7"/>
    </row>
    <row r="144" spans="2:7" ht="29.5" x14ac:dyDescent="0.55000000000000004">
      <c r="B144" s="7"/>
      <c r="C144" s="7"/>
      <c r="D144" s="7"/>
      <c r="E144" s="7"/>
      <c r="F144" s="7"/>
      <c r="G144" s="7"/>
    </row>
    <row r="145" spans="2:7" ht="29.5" x14ac:dyDescent="0.55000000000000004">
      <c r="B145" s="7"/>
      <c r="C145" s="7"/>
      <c r="D145" s="7"/>
      <c r="E145" s="7"/>
      <c r="F145" s="7"/>
      <c r="G145" s="7"/>
    </row>
    <row r="146" spans="2:7" ht="29.5" x14ac:dyDescent="0.55000000000000004">
      <c r="B146" s="7"/>
      <c r="C146" s="7"/>
      <c r="D146" s="7"/>
      <c r="E146" s="7"/>
      <c r="F146" s="7"/>
      <c r="G146" s="7"/>
    </row>
    <row r="147" spans="2:7" ht="29.5" x14ac:dyDescent="0.55000000000000004">
      <c r="B147" s="7"/>
      <c r="C147" s="7"/>
      <c r="D147" s="7"/>
      <c r="E147" s="7"/>
      <c r="F147" s="7"/>
      <c r="G147" s="7"/>
    </row>
    <row r="148" spans="2:7" ht="29.5" x14ac:dyDescent="0.55000000000000004">
      <c r="B148" s="7"/>
      <c r="C148" s="7"/>
      <c r="D148" s="7"/>
      <c r="E148" s="7"/>
      <c r="F148" s="7"/>
      <c r="G148" s="7"/>
    </row>
    <row r="149" spans="2:7" ht="29.5" x14ac:dyDescent="0.55000000000000004">
      <c r="B149" s="7"/>
      <c r="C149" s="7"/>
      <c r="D149" s="7"/>
      <c r="E149" s="7"/>
      <c r="F149" s="7"/>
      <c r="G149" s="7"/>
    </row>
    <row r="150" spans="2:7" ht="29.5" x14ac:dyDescent="0.55000000000000004">
      <c r="B150" s="7"/>
      <c r="C150" s="7"/>
      <c r="D150" s="7"/>
      <c r="E150" s="7"/>
      <c r="F150" s="7"/>
      <c r="G150" s="7"/>
    </row>
    <row r="151" spans="2:7" ht="29.5" x14ac:dyDescent="0.55000000000000004">
      <c r="B151" s="7"/>
      <c r="C151" s="7"/>
      <c r="D151" s="7"/>
      <c r="E151" s="7"/>
      <c r="F151" s="7"/>
      <c r="G151" s="7"/>
    </row>
    <row r="152" spans="2:7" ht="29.5" x14ac:dyDescent="0.55000000000000004">
      <c r="B152" s="7"/>
      <c r="C152" s="7"/>
      <c r="D152" s="7"/>
      <c r="E152" s="7"/>
      <c r="F152" s="7"/>
      <c r="G152" s="7"/>
    </row>
    <row r="153" spans="2:7" ht="29.5" x14ac:dyDescent="0.55000000000000004">
      <c r="B153" s="7"/>
      <c r="C153" s="7"/>
      <c r="D153" s="7"/>
      <c r="E153" s="7"/>
      <c r="F153" s="7"/>
      <c r="G153" s="7"/>
    </row>
    <row r="154" spans="2:7" ht="29.5" x14ac:dyDescent="0.55000000000000004">
      <c r="B154" s="7"/>
      <c r="C154" s="7"/>
      <c r="D154" s="7"/>
      <c r="E154" s="7"/>
      <c r="F154" s="7"/>
      <c r="G154" s="7"/>
    </row>
    <row r="155" spans="2:7" ht="29.5" x14ac:dyDescent="0.55000000000000004">
      <c r="B155" s="7"/>
      <c r="C155" s="7"/>
      <c r="D155" s="7"/>
      <c r="E155" s="7"/>
      <c r="F155" s="7"/>
      <c r="G155" s="7"/>
    </row>
    <row r="156" spans="2:7" ht="29.5" x14ac:dyDescent="0.55000000000000004">
      <c r="B156" s="7"/>
      <c r="C156" s="7"/>
      <c r="D156" s="7"/>
      <c r="E156" s="7"/>
      <c r="F156" s="7"/>
      <c r="G156" s="7"/>
    </row>
    <row r="157" spans="2:7" ht="29.5" x14ac:dyDescent="0.55000000000000004">
      <c r="B157" s="7"/>
      <c r="C157" s="7"/>
      <c r="D157" s="7"/>
      <c r="E157" s="7"/>
      <c r="F157" s="7"/>
      <c r="G157" s="7"/>
    </row>
    <row r="158" spans="2:7" ht="29.5" x14ac:dyDescent="0.55000000000000004">
      <c r="B158" s="7"/>
      <c r="C158" s="7"/>
      <c r="D158" s="7"/>
      <c r="E158" s="7"/>
      <c r="F158" s="7"/>
      <c r="G158" s="7"/>
    </row>
    <row r="159" spans="2:7" ht="29.5" x14ac:dyDescent="0.55000000000000004">
      <c r="B159" s="7"/>
      <c r="C159" s="7"/>
      <c r="D159" s="7"/>
      <c r="E159" s="7"/>
      <c r="F159" s="7"/>
      <c r="G159" s="7"/>
    </row>
    <row r="160" spans="2:7" ht="29.5" x14ac:dyDescent="0.55000000000000004">
      <c r="B160" s="7"/>
      <c r="C160" s="7"/>
      <c r="D160" s="7"/>
      <c r="E160" s="7"/>
      <c r="F160" s="7"/>
      <c r="G160" s="7"/>
    </row>
    <row r="161" spans="2:7" ht="29.5" x14ac:dyDescent="0.55000000000000004">
      <c r="B161" s="7"/>
      <c r="C161" s="7"/>
      <c r="D161" s="7"/>
      <c r="E161" s="7"/>
      <c r="F161" s="7"/>
      <c r="G161" s="7"/>
    </row>
    <row r="162" spans="2:7" ht="29.5" x14ac:dyDescent="0.55000000000000004">
      <c r="B162" s="7"/>
      <c r="C162" s="7"/>
      <c r="D162" s="7"/>
      <c r="E162" s="7"/>
      <c r="F162" s="7"/>
      <c r="G162" s="7"/>
    </row>
    <row r="163" spans="2:7" ht="29.5" x14ac:dyDescent="0.55000000000000004">
      <c r="B163" s="7"/>
      <c r="C163" s="7"/>
      <c r="D163" s="7"/>
      <c r="E163" s="7"/>
      <c r="F163" s="7"/>
      <c r="G163" s="7"/>
    </row>
    <row r="164" spans="2:7" ht="29.5" x14ac:dyDescent="0.55000000000000004">
      <c r="B164" s="7"/>
      <c r="C164" s="7"/>
      <c r="D164" s="7"/>
      <c r="E164" s="7"/>
      <c r="F164" s="7"/>
      <c r="G164" s="7"/>
    </row>
    <row r="165" spans="2:7" ht="29.5" x14ac:dyDescent="0.55000000000000004">
      <c r="B165" s="7"/>
      <c r="C165" s="7"/>
      <c r="D165" s="7"/>
      <c r="E165" s="7"/>
      <c r="F165" s="7"/>
      <c r="G165" s="7"/>
    </row>
    <row r="166" spans="2:7" ht="29.5" x14ac:dyDescent="0.55000000000000004">
      <c r="B166" s="7"/>
      <c r="C166" s="7"/>
      <c r="D166" s="7"/>
      <c r="E166" s="7"/>
      <c r="F166" s="7"/>
      <c r="G166" s="7"/>
    </row>
    <row r="167" spans="2:7" ht="29.5" x14ac:dyDescent="0.55000000000000004">
      <c r="B167" s="7"/>
      <c r="C167" s="7"/>
      <c r="D167" s="7"/>
      <c r="E167" s="7"/>
      <c r="F167" s="7"/>
      <c r="G167" s="7"/>
    </row>
    <row r="168" spans="2:7" ht="29.5" x14ac:dyDescent="0.55000000000000004">
      <c r="B168" s="7"/>
      <c r="C168" s="7"/>
      <c r="D168" s="7"/>
      <c r="E168" s="7"/>
      <c r="F168" s="7"/>
      <c r="G168" s="7"/>
    </row>
    <row r="169" spans="2:7" ht="29.5" x14ac:dyDescent="0.55000000000000004">
      <c r="B169" s="7"/>
      <c r="C169" s="7"/>
      <c r="D169" s="7"/>
      <c r="E169" s="7"/>
      <c r="F169" s="7"/>
      <c r="G169" s="7"/>
    </row>
    <row r="170" spans="2:7" ht="29.5" x14ac:dyDescent="0.55000000000000004">
      <c r="B170" s="7"/>
      <c r="C170" s="7"/>
      <c r="D170" s="7"/>
      <c r="E170" s="7"/>
      <c r="F170" s="7"/>
      <c r="G170" s="7"/>
    </row>
    <row r="171" spans="2:7" ht="29.5" x14ac:dyDescent="0.55000000000000004">
      <c r="B171" s="7"/>
      <c r="C171" s="7"/>
      <c r="D171" s="7"/>
      <c r="E171" s="7"/>
      <c r="F171" s="7"/>
      <c r="G171" s="7"/>
    </row>
    <row r="172" spans="2:7" ht="29.5" x14ac:dyDescent="0.55000000000000004">
      <c r="B172" s="7"/>
      <c r="C172" s="7"/>
      <c r="D172" s="7"/>
      <c r="E172" s="7"/>
      <c r="F172" s="7"/>
      <c r="G172" s="7"/>
    </row>
    <row r="173" spans="2:7" ht="29.5" x14ac:dyDescent="0.55000000000000004">
      <c r="B173" s="7"/>
      <c r="C173" s="7"/>
      <c r="D173" s="7"/>
      <c r="E173" s="7"/>
      <c r="F173" s="7"/>
      <c r="G173" s="7"/>
    </row>
    <row r="174" spans="2:7" ht="29.5" x14ac:dyDescent="0.55000000000000004">
      <c r="B174" s="7"/>
      <c r="C174" s="7"/>
      <c r="D174" s="7"/>
      <c r="E174" s="7"/>
      <c r="F174" s="7"/>
      <c r="G174" s="7"/>
    </row>
    <row r="175" spans="2:7" ht="29.5" x14ac:dyDescent="0.55000000000000004">
      <c r="B175" s="7"/>
      <c r="C175" s="7"/>
      <c r="D175" s="7"/>
      <c r="E175" s="7"/>
      <c r="F175" s="7"/>
      <c r="G175" s="7"/>
    </row>
    <row r="176" spans="2:7" ht="29.5" x14ac:dyDescent="0.55000000000000004">
      <c r="B176" s="7"/>
      <c r="C176" s="7"/>
      <c r="D176" s="7"/>
      <c r="E176" s="7"/>
      <c r="F176" s="7"/>
      <c r="G176" s="7"/>
    </row>
    <row r="177" spans="2:7" ht="29.5" x14ac:dyDescent="0.55000000000000004">
      <c r="B177" s="7"/>
      <c r="C177" s="7"/>
      <c r="D177" s="7"/>
      <c r="E177" s="7"/>
      <c r="F177" s="7"/>
      <c r="G177" s="7"/>
    </row>
    <row r="178" spans="2:7" ht="29.5" x14ac:dyDescent="0.55000000000000004">
      <c r="B178" s="7"/>
      <c r="C178" s="7"/>
      <c r="D178" s="7"/>
      <c r="E178" s="7"/>
      <c r="F178" s="7"/>
      <c r="G178" s="7"/>
    </row>
    <row r="179" spans="2:7" ht="29.5" x14ac:dyDescent="0.55000000000000004">
      <c r="B179" s="7"/>
      <c r="C179" s="7"/>
      <c r="D179" s="7"/>
      <c r="E179" s="7"/>
      <c r="F179" s="7"/>
      <c r="G179" s="7"/>
    </row>
    <row r="180" spans="2:7" ht="29.5" x14ac:dyDescent="0.55000000000000004">
      <c r="B180" s="7"/>
      <c r="C180" s="7"/>
      <c r="D180" s="7"/>
      <c r="E180" s="7"/>
      <c r="F180" s="7"/>
      <c r="G180" s="7"/>
    </row>
    <row r="181" spans="2:7" ht="29.5" x14ac:dyDescent="0.55000000000000004">
      <c r="B181" s="7"/>
      <c r="C181" s="7"/>
      <c r="D181" s="7"/>
      <c r="E181" s="7"/>
      <c r="F181" s="7"/>
      <c r="G181" s="7"/>
    </row>
    <row r="182" spans="2:7" ht="29.5" x14ac:dyDescent="0.55000000000000004">
      <c r="B182" s="7"/>
      <c r="C182" s="7"/>
      <c r="D182" s="7"/>
      <c r="E182" s="7"/>
      <c r="F182" s="7"/>
      <c r="G182" s="7"/>
    </row>
    <row r="183" spans="2:7" ht="29.5" x14ac:dyDescent="0.55000000000000004">
      <c r="B183" s="7"/>
      <c r="C183" s="7"/>
      <c r="D183" s="7"/>
      <c r="E183" s="7"/>
      <c r="F183" s="7"/>
      <c r="G183" s="7"/>
    </row>
    <row r="184" spans="2:7" ht="29.5" x14ac:dyDescent="0.55000000000000004">
      <c r="B184" s="7"/>
      <c r="C184" s="7"/>
      <c r="D184" s="7"/>
      <c r="E184" s="7"/>
      <c r="F184" s="7"/>
      <c r="G184" s="7"/>
    </row>
    <row r="185" spans="2:7" ht="29.5" x14ac:dyDescent="0.55000000000000004">
      <c r="B185" s="7"/>
      <c r="C185" s="7"/>
      <c r="D185" s="7"/>
      <c r="E185" s="7"/>
      <c r="F185" s="7"/>
      <c r="G185" s="7"/>
    </row>
    <row r="186" spans="2:7" ht="29.5" x14ac:dyDescent="0.55000000000000004">
      <c r="B186" s="7"/>
      <c r="C186" s="7"/>
      <c r="D186" s="7"/>
      <c r="E186" s="7"/>
      <c r="F186" s="7"/>
      <c r="G186" s="7"/>
    </row>
    <row r="187" spans="2:7" ht="29.5" x14ac:dyDescent="0.55000000000000004">
      <c r="B187" s="7"/>
      <c r="C187" s="7"/>
      <c r="D187" s="7"/>
      <c r="E187" s="7"/>
      <c r="F187" s="7"/>
      <c r="G187" s="7"/>
    </row>
    <row r="188" spans="2:7" ht="29.5" x14ac:dyDescent="0.55000000000000004">
      <c r="B188" s="7"/>
      <c r="C188" s="7"/>
      <c r="D188" s="7"/>
      <c r="E188" s="7"/>
      <c r="F188" s="7"/>
      <c r="G188" s="7"/>
    </row>
    <row r="189" spans="2:7" ht="29.5" x14ac:dyDescent="0.55000000000000004">
      <c r="B189" s="7"/>
      <c r="C189" s="7"/>
      <c r="D189" s="7"/>
      <c r="E189" s="7"/>
      <c r="F189" s="7"/>
      <c r="G189" s="7"/>
    </row>
    <row r="190" spans="2:7" ht="29.5" x14ac:dyDescent="0.55000000000000004">
      <c r="B190" s="7"/>
      <c r="C190" s="7"/>
      <c r="D190" s="7"/>
      <c r="E190" s="7"/>
      <c r="F190" s="7"/>
      <c r="G190" s="7"/>
    </row>
    <row r="191" spans="2:7" ht="29.5" x14ac:dyDescent="0.55000000000000004">
      <c r="B191" s="7"/>
      <c r="C191" s="7"/>
      <c r="D191" s="7"/>
      <c r="E191" s="7"/>
      <c r="F191" s="7"/>
      <c r="G191" s="7"/>
    </row>
    <row r="192" spans="2:7" ht="29.5" x14ac:dyDescent="0.55000000000000004">
      <c r="B192" s="7"/>
      <c r="C192" s="7"/>
      <c r="D192" s="7"/>
      <c r="E192" s="7"/>
      <c r="F192" s="7"/>
      <c r="G192" s="7"/>
    </row>
    <row r="193" spans="2:7" ht="29.5" x14ac:dyDescent="0.55000000000000004">
      <c r="B193" s="7"/>
      <c r="C193" s="7"/>
      <c r="D193" s="7"/>
      <c r="E193" s="7"/>
      <c r="F193" s="7"/>
      <c r="G193" s="7"/>
    </row>
    <row r="194" spans="2:7" ht="29.5" x14ac:dyDescent="0.55000000000000004">
      <c r="B194" s="7"/>
      <c r="C194" s="7"/>
      <c r="D194" s="7"/>
      <c r="E194" s="7"/>
      <c r="F194" s="7"/>
      <c r="G194" s="7"/>
    </row>
    <row r="195" spans="2:7" ht="29.5" x14ac:dyDescent="0.55000000000000004">
      <c r="B195" s="7"/>
      <c r="C195" s="7"/>
      <c r="D195" s="7"/>
      <c r="E195" s="7"/>
      <c r="F195" s="7"/>
      <c r="G195" s="7"/>
    </row>
    <row r="196" spans="2:7" ht="29.5" x14ac:dyDescent="0.55000000000000004">
      <c r="B196" s="7"/>
      <c r="C196" s="7"/>
      <c r="D196" s="7"/>
      <c r="E196" s="7"/>
      <c r="F196" s="7"/>
      <c r="G196" s="7"/>
    </row>
    <row r="197" spans="2:7" ht="29.5" x14ac:dyDescent="0.55000000000000004">
      <c r="B197" s="7"/>
      <c r="C197" s="7"/>
      <c r="D197" s="7"/>
      <c r="E197" s="7"/>
      <c r="F197" s="7"/>
      <c r="G197" s="7"/>
    </row>
    <row r="198" spans="2:7" ht="29.5" x14ac:dyDescent="0.55000000000000004">
      <c r="B198" s="7"/>
      <c r="C198" s="7"/>
      <c r="D198" s="7"/>
      <c r="E198" s="7"/>
      <c r="F198" s="7"/>
      <c r="G198" s="7"/>
    </row>
    <row r="199" spans="2:7" ht="29.5" x14ac:dyDescent="0.55000000000000004">
      <c r="B199" s="7"/>
      <c r="C199" s="7"/>
      <c r="D199" s="7"/>
      <c r="E199" s="7"/>
      <c r="F199" s="7"/>
      <c r="G199" s="7"/>
    </row>
    <row r="200" spans="2:7" ht="29.5" x14ac:dyDescent="0.55000000000000004">
      <c r="B200" s="7"/>
      <c r="C200" s="7"/>
      <c r="D200" s="7"/>
      <c r="E200" s="7"/>
      <c r="F200" s="7"/>
      <c r="G200" s="7"/>
    </row>
    <row r="201" spans="2:7" ht="29.5" x14ac:dyDescent="0.55000000000000004">
      <c r="B201" s="7"/>
      <c r="C201" s="7"/>
      <c r="D201" s="7"/>
      <c r="E201" s="7"/>
      <c r="F201" s="7"/>
      <c r="G201" s="7"/>
    </row>
    <row r="202" spans="2:7" ht="29.5" x14ac:dyDescent="0.55000000000000004">
      <c r="B202" s="7"/>
      <c r="C202" s="7"/>
      <c r="D202" s="7"/>
      <c r="E202" s="7"/>
      <c r="F202" s="7"/>
      <c r="G202" s="7"/>
    </row>
    <row r="203" spans="2:7" ht="29.5" x14ac:dyDescent="0.55000000000000004">
      <c r="B203" s="7"/>
      <c r="C203" s="7"/>
      <c r="D203" s="7"/>
      <c r="E203" s="7"/>
      <c r="F203" s="7"/>
      <c r="G203" s="7"/>
    </row>
    <row r="204" spans="2:7" ht="29.5" x14ac:dyDescent="0.55000000000000004">
      <c r="B204" s="7"/>
      <c r="C204" s="7"/>
      <c r="D204" s="7"/>
      <c r="E204" s="7"/>
      <c r="F204" s="7"/>
      <c r="G204" s="7"/>
    </row>
    <row r="205" spans="2:7" ht="29.5" x14ac:dyDescent="0.55000000000000004">
      <c r="B205" s="7"/>
      <c r="C205" s="7"/>
      <c r="D205" s="7"/>
      <c r="E205" s="7"/>
      <c r="F205" s="7"/>
      <c r="G205" s="7"/>
    </row>
    <row r="206" spans="2:7" ht="29.5" x14ac:dyDescent="0.55000000000000004">
      <c r="B206" s="7"/>
      <c r="C206" s="7"/>
      <c r="D206" s="7"/>
      <c r="E206" s="7"/>
      <c r="F206" s="7"/>
      <c r="G206" s="7"/>
    </row>
    <row r="207" spans="2:7" ht="29.5" x14ac:dyDescent="0.55000000000000004">
      <c r="B207" s="7"/>
      <c r="C207" s="7"/>
      <c r="D207" s="7"/>
      <c r="E207" s="7"/>
      <c r="F207" s="7"/>
      <c r="G207" s="7"/>
    </row>
    <row r="208" spans="2:7" ht="29.5" x14ac:dyDescent="0.55000000000000004">
      <c r="B208" s="7"/>
      <c r="C208" s="7"/>
      <c r="D208" s="7"/>
      <c r="E208" s="7"/>
      <c r="F208" s="7"/>
      <c r="G208" s="7"/>
    </row>
    <row r="209" spans="2:7" ht="29.5" x14ac:dyDescent="0.55000000000000004">
      <c r="B209" s="7"/>
      <c r="C209" s="7"/>
      <c r="D209" s="7"/>
      <c r="E209" s="7"/>
      <c r="F209" s="7"/>
      <c r="G209" s="7"/>
    </row>
    <row r="210" spans="2:7" ht="29.5" x14ac:dyDescent="0.55000000000000004">
      <c r="B210" s="7"/>
      <c r="C210" s="7"/>
      <c r="D210" s="7"/>
      <c r="E210" s="7"/>
      <c r="F210" s="7"/>
      <c r="G210" s="7"/>
    </row>
    <row r="211" spans="2:7" ht="29.5" x14ac:dyDescent="0.55000000000000004">
      <c r="B211" s="7"/>
      <c r="C211" s="7"/>
      <c r="D211" s="7"/>
      <c r="E211" s="7"/>
      <c r="F211" s="7"/>
      <c r="G211" s="7"/>
    </row>
  </sheetData>
  <phoneticPr fontId="0" type="noConversion"/>
  <pageMargins left="0.75" right="0.75" top="1" bottom="1" header="0.5" footer="0.5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89AD5-A53A-49AF-BA9A-12306255F2C5}">
  <sheetPr>
    <pageSetUpPr fitToPage="1"/>
  </sheetPr>
  <dimension ref="A2:G194"/>
  <sheetViews>
    <sheetView topLeftCell="A9" zoomScale="80" workbookViewId="0">
      <selection activeCell="B24" sqref="B24"/>
    </sheetView>
  </sheetViews>
  <sheetFormatPr defaultColWidth="11.453125" defaultRowHeight="12.5" x14ac:dyDescent="0.25"/>
  <cols>
    <col min="1" max="1" width="13.54296875" customWidth="1"/>
    <col min="2" max="2" width="24.26953125" customWidth="1"/>
    <col min="3" max="3" width="55.453125" bestFit="1" customWidth="1"/>
    <col min="4" max="4" width="25.7265625" customWidth="1"/>
  </cols>
  <sheetData>
    <row r="2" spans="1:7" ht="29.5" x14ac:dyDescent="0.55000000000000004">
      <c r="A2" s="7" t="s">
        <v>104</v>
      </c>
      <c r="B2" s="7" t="s">
        <v>105</v>
      </c>
      <c r="C2" s="7"/>
      <c r="D2" s="7"/>
      <c r="E2" s="7"/>
      <c r="F2" s="7"/>
      <c r="G2" s="7"/>
    </row>
    <row r="3" spans="1:7" ht="29.5" x14ac:dyDescent="0.55000000000000004">
      <c r="A3" s="7"/>
      <c r="B3" s="7"/>
      <c r="C3" s="7"/>
      <c r="D3" s="7"/>
      <c r="E3" s="7"/>
      <c r="F3" s="7"/>
      <c r="G3" s="7"/>
    </row>
    <row r="4" spans="1:7" ht="29.5" x14ac:dyDescent="0.55000000000000004">
      <c r="A4" s="30"/>
      <c r="B4" s="30" t="s">
        <v>106</v>
      </c>
      <c r="C4" s="30"/>
      <c r="D4" s="7"/>
      <c r="E4" s="7"/>
      <c r="F4" s="7"/>
      <c r="G4" s="7"/>
    </row>
    <row r="5" spans="1:7" ht="29.5" x14ac:dyDescent="0.55000000000000004">
      <c r="A5" s="30"/>
      <c r="B5" s="30" t="s">
        <v>107</v>
      </c>
      <c r="C5" s="30"/>
      <c r="D5" s="7"/>
      <c r="E5" s="7"/>
      <c r="F5" s="7"/>
      <c r="G5" s="7"/>
    </row>
    <row r="6" spans="1:7" ht="29.5" x14ac:dyDescent="0.55000000000000004">
      <c r="A6" s="30"/>
      <c r="B6" s="30" t="s">
        <v>108</v>
      </c>
      <c r="C6" s="30"/>
      <c r="D6" s="7"/>
      <c r="E6" s="7"/>
      <c r="F6" s="7"/>
      <c r="G6" s="7"/>
    </row>
    <row r="7" spans="1:7" ht="29.5" x14ac:dyDescent="0.55000000000000004">
      <c r="A7" s="30"/>
      <c r="B7" s="30" t="s">
        <v>109</v>
      </c>
      <c r="C7" s="30"/>
      <c r="D7" s="7"/>
      <c r="E7" s="7"/>
      <c r="F7" s="7"/>
      <c r="G7" s="7"/>
    </row>
    <row r="8" spans="1:7" ht="29.5" x14ac:dyDescent="0.55000000000000004">
      <c r="A8" s="7"/>
      <c r="B8" s="7"/>
      <c r="C8" s="7"/>
      <c r="D8" s="7"/>
      <c r="E8" s="7"/>
      <c r="F8" s="7"/>
      <c r="G8" s="7"/>
    </row>
    <row r="9" spans="1:7" ht="29.5" x14ac:dyDescent="0.55000000000000004">
      <c r="A9" s="7"/>
      <c r="B9" s="40" t="s">
        <v>110</v>
      </c>
      <c r="C9" s="7"/>
      <c r="D9" s="7"/>
      <c r="E9" s="7"/>
      <c r="F9" s="7"/>
      <c r="G9" s="7"/>
    </row>
    <row r="10" spans="1:7" ht="29.5" x14ac:dyDescent="0.55000000000000004">
      <c r="A10" s="7"/>
      <c r="B10" s="40" t="s">
        <v>111</v>
      </c>
      <c r="C10" s="7"/>
      <c r="D10" s="7"/>
      <c r="E10" s="7"/>
      <c r="F10" s="7"/>
      <c r="G10" s="7"/>
    </row>
    <row r="11" spans="1:7" ht="29.5" x14ac:dyDescent="0.55000000000000004">
      <c r="A11" s="7"/>
      <c r="B11" s="7"/>
      <c r="C11" s="7"/>
      <c r="D11" s="7"/>
      <c r="E11" s="7"/>
      <c r="F11" s="7"/>
      <c r="G11" s="7"/>
    </row>
    <row r="12" spans="1:7" ht="29.5" x14ac:dyDescent="0.55000000000000004">
      <c r="A12" s="51"/>
      <c r="B12" s="51" t="s">
        <v>112</v>
      </c>
      <c r="C12" s="51"/>
      <c r="D12" s="51"/>
      <c r="E12" s="51"/>
      <c r="F12" s="51"/>
      <c r="G12" s="7"/>
    </row>
    <row r="13" spans="1:7" ht="29.5" x14ac:dyDescent="0.55000000000000004">
      <c r="A13" s="51" t="s">
        <v>113</v>
      </c>
      <c r="B13" s="51" t="s">
        <v>114</v>
      </c>
      <c r="C13" s="51"/>
      <c r="D13" s="51"/>
      <c r="E13" s="51"/>
      <c r="F13" s="51"/>
      <c r="G13" s="7"/>
    </row>
    <row r="14" spans="1:7" ht="29.5" x14ac:dyDescent="0.55000000000000004">
      <c r="A14" s="51" t="s">
        <v>113</v>
      </c>
      <c r="B14" s="51" t="s">
        <v>115</v>
      </c>
      <c r="C14" s="51"/>
      <c r="D14" s="51"/>
      <c r="E14" s="51"/>
      <c r="F14" s="51"/>
      <c r="G14" s="7"/>
    </row>
    <row r="15" spans="1:7" ht="29.5" x14ac:dyDescent="0.55000000000000004">
      <c r="A15" s="7"/>
      <c r="B15" s="7"/>
      <c r="C15" s="7"/>
      <c r="D15" s="7"/>
      <c r="E15" s="7"/>
      <c r="F15" s="7"/>
      <c r="G15" s="7"/>
    </row>
    <row r="16" spans="1:7" ht="29.5" x14ac:dyDescent="0.55000000000000004">
      <c r="A16" s="7"/>
      <c r="B16" s="54" t="s">
        <v>116</v>
      </c>
      <c r="C16" s="7"/>
      <c r="D16" s="7"/>
      <c r="E16" s="7"/>
      <c r="F16" s="7"/>
      <c r="G16" s="7"/>
    </row>
    <row r="17" spans="1:7" ht="29.5" x14ac:dyDescent="0.55000000000000004">
      <c r="A17" s="7"/>
      <c r="B17" s="54" t="s">
        <v>117</v>
      </c>
      <c r="C17" s="7"/>
      <c r="D17" s="7"/>
      <c r="E17" s="7"/>
      <c r="F17" s="7"/>
      <c r="G17" s="7"/>
    </row>
    <row r="18" spans="1:7" ht="29.5" x14ac:dyDescent="0.55000000000000004">
      <c r="A18" s="7"/>
      <c r="B18" s="7"/>
      <c r="C18" s="7"/>
      <c r="D18" s="7"/>
      <c r="E18" s="7"/>
      <c r="F18" s="7"/>
      <c r="G18" s="7"/>
    </row>
    <row r="19" spans="1:7" ht="29.5" x14ac:dyDescent="0.55000000000000004">
      <c r="A19" s="58"/>
      <c r="B19" s="58" t="s">
        <v>118</v>
      </c>
      <c r="C19" s="58"/>
      <c r="D19" s="58"/>
      <c r="E19" s="7"/>
      <c r="F19" s="7"/>
      <c r="G19" s="7"/>
    </row>
    <row r="20" spans="1:7" ht="29.5" x14ac:dyDescent="0.55000000000000004">
      <c r="A20" s="58"/>
      <c r="B20" s="58" t="s">
        <v>119</v>
      </c>
      <c r="C20" s="58"/>
      <c r="D20" s="58"/>
      <c r="E20" s="7"/>
      <c r="F20" s="7"/>
      <c r="G20" s="7"/>
    </row>
    <row r="21" spans="1:7" ht="29.5" x14ac:dyDescent="0.55000000000000004">
      <c r="A21" s="7"/>
      <c r="B21" s="7"/>
      <c r="C21" s="7"/>
      <c r="D21" s="7"/>
      <c r="E21" s="7"/>
      <c r="F21" s="7"/>
      <c r="G21" s="7"/>
    </row>
    <row r="22" spans="1:7" ht="29.5" x14ac:dyDescent="0.55000000000000004">
      <c r="A22" s="7"/>
      <c r="B22" s="67" t="s">
        <v>120</v>
      </c>
      <c r="C22" s="68"/>
      <c r="D22" s="68"/>
      <c r="E22" s="7"/>
      <c r="F22" s="7"/>
      <c r="G22" s="7"/>
    </row>
    <row r="23" spans="1:7" ht="29.5" x14ac:dyDescent="0.55000000000000004">
      <c r="A23" s="7"/>
      <c r="B23" s="67" t="s">
        <v>238</v>
      </c>
      <c r="C23" s="68"/>
      <c r="D23" s="68"/>
      <c r="E23" s="7"/>
      <c r="F23" s="7"/>
      <c r="G23" s="7"/>
    </row>
    <row r="24" spans="1:7" ht="29.5" x14ac:dyDescent="0.55000000000000004">
      <c r="A24" s="7"/>
      <c r="B24" s="62"/>
      <c r="C24" s="7"/>
      <c r="D24" s="7"/>
      <c r="E24" s="7"/>
      <c r="F24" s="7"/>
      <c r="G24" s="7"/>
    </row>
    <row r="25" spans="1:7" ht="29.5" x14ac:dyDescent="0.55000000000000004">
      <c r="A25" s="7"/>
      <c r="B25" s="30" t="s">
        <v>121</v>
      </c>
      <c r="C25" s="7"/>
      <c r="D25" s="7"/>
      <c r="E25" s="7"/>
      <c r="F25" s="7"/>
      <c r="G25" s="7"/>
    </row>
    <row r="26" spans="1:7" ht="29.5" x14ac:dyDescent="0.55000000000000004">
      <c r="A26" s="7"/>
      <c r="B26" s="7"/>
      <c r="C26" s="7"/>
      <c r="D26" s="7"/>
      <c r="E26" s="7"/>
      <c r="F26" s="7"/>
      <c r="G26" s="7"/>
    </row>
    <row r="27" spans="1:7" ht="29.5" x14ac:dyDescent="0.55000000000000004">
      <c r="A27" s="7"/>
      <c r="B27" s="7"/>
      <c r="C27" s="7"/>
      <c r="D27" s="7"/>
      <c r="E27" s="7"/>
      <c r="F27" s="7"/>
      <c r="G27" s="7"/>
    </row>
    <row r="28" spans="1:7" ht="29.5" x14ac:dyDescent="0.55000000000000004">
      <c r="A28" s="7"/>
      <c r="B28" s="7"/>
      <c r="C28" s="7"/>
      <c r="D28" s="7"/>
      <c r="E28" s="7"/>
      <c r="F28" s="7"/>
      <c r="G28" s="7"/>
    </row>
    <row r="29" spans="1:7" ht="29.5" x14ac:dyDescent="0.55000000000000004">
      <c r="A29" s="7"/>
      <c r="B29" s="7"/>
      <c r="C29" s="7"/>
      <c r="D29" s="7"/>
      <c r="E29" s="7"/>
      <c r="F29" s="7"/>
      <c r="G29" s="7"/>
    </row>
    <row r="30" spans="1:7" ht="29.5" x14ac:dyDescent="0.55000000000000004">
      <c r="A30" s="7"/>
      <c r="B30" s="7"/>
      <c r="C30" s="7"/>
      <c r="D30" s="7"/>
      <c r="E30" s="7"/>
      <c r="F30" s="7"/>
      <c r="G30" s="7"/>
    </row>
    <row r="31" spans="1:7" ht="29.5" x14ac:dyDescent="0.55000000000000004">
      <c r="A31" s="7"/>
      <c r="B31" s="7"/>
      <c r="C31" s="7"/>
      <c r="D31" s="7"/>
      <c r="E31" s="7"/>
      <c r="F31" s="7"/>
      <c r="G31" s="7"/>
    </row>
    <row r="32" spans="1:7" ht="29.5" x14ac:dyDescent="0.55000000000000004">
      <c r="A32" s="7"/>
      <c r="B32" s="7"/>
      <c r="C32" s="7"/>
      <c r="D32" s="7"/>
      <c r="E32" s="7"/>
      <c r="F32" s="7"/>
      <c r="G32" s="7"/>
    </row>
    <row r="33" spans="1:7" ht="29.5" x14ac:dyDescent="0.55000000000000004">
      <c r="A33" s="7"/>
      <c r="B33" s="7"/>
      <c r="C33" s="7"/>
      <c r="D33" s="7"/>
      <c r="E33" s="7"/>
      <c r="F33" s="7"/>
      <c r="G33" s="7"/>
    </row>
    <row r="34" spans="1:7" ht="29.5" x14ac:dyDescent="0.55000000000000004">
      <c r="A34" s="7"/>
      <c r="B34" s="7"/>
      <c r="C34" s="7"/>
      <c r="D34" s="7"/>
      <c r="E34" s="7"/>
      <c r="F34" s="7"/>
      <c r="G34" s="7"/>
    </row>
    <row r="35" spans="1:7" ht="29.5" x14ac:dyDescent="0.55000000000000004">
      <c r="A35" s="7"/>
      <c r="B35" s="7"/>
      <c r="C35" s="7"/>
      <c r="D35" s="7"/>
      <c r="E35" s="7"/>
      <c r="F35" s="7"/>
      <c r="G35" s="7"/>
    </row>
    <row r="36" spans="1:7" ht="29.5" x14ac:dyDescent="0.55000000000000004">
      <c r="A36" s="7"/>
      <c r="B36" s="7"/>
      <c r="C36" s="7"/>
      <c r="D36" s="7"/>
      <c r="E36" s="7"/>
      <c r="F36" s="7"/>
      <c r="G36" s="7"/>
    </row>
    <row r="37" spans="1:7" ht="29.5" x14ac:dyDescent="0.55000000000000004">
      <c r="A37" s="7"/>
      <c r="B37" s="7"/>
      <c r="C37" s="7"/>
      <c r="D37" s="7"/>
      <c r="E37" s="7"/>
      <c r="F37" s="7"/>
      <c r="G37" s="7"/>
    </row>
    <row r="38" spans="1:7" ht="29.5" x14ac:dyDescent="0.55000000000000004">
      <c r="A38" s="7"/>
      <c r="B38" s="7"/>
      <c r="C38" s="7"/>
      <c r="D38" s="7"/>
      <c r="E38" s="7"/>
      <c r="F38" s="7"/>
      <c r="G38" s="7"/>
    </row>
    <row r="39" spans="1:7" ht="29.5" x14ac:dyDescent="0.55000000000000004">
      <c r="A39" s="7"/>
      <c r="B39" s="7"/>
      <c r="C39" s="7"/>
      <c r="D39" s="7"/>
      <c r="E39" s="7"/>
      <c r="F39" s="7"/>
      <c r="G39" s="7"/>
    </row>
    <row r="40" spans="1:7" ht="29.5" x14ac:dyDescent="0.55000000000000004">
      <c r="A40" s="7"/>
      <c r="B40" s="7"/>
      <c r="C40" s="7"/>
      <c r="D40" s="7"/>
      <c r="E40" s="7"/>
      <c r="F40" s="7"/>
      <c r="G40" s="7"/>
    </row>
    <row r="41" spans="1:7" ht="29.5" x14ac:dyDescent="0.55000000000000004">
      <c r="A41" s="7"/>
      <c r="B41" s="7"/>
      <c r="C41" s="7"/>
      <c r="D41" s="7"/>
      <c r="E41" s="7"/>
      <c r="F41" s="7"/>
      <c r="G41" s="7"/>
    </row>
    <row r="42" spans="1:7" ht="29.5" x14ac:dyDescent="0.55000000000000004">
      <c r="A42" s="7"/>
      <c r="B42" s="7"/>
      <c r="C42" s="7"/>
      <c r="D42" s="7"/>
      <c r="E42" s="7"/>
      <c r="F42" s="7"/>
      <c r="G42" s="7"/>
    </row>
    <row r="43" spans="1:7" ht="29.5" x14ac:dyDescent="0.55000000000000004">
      <c r="A43" s="7"/>
      <c r="B43" s="7"/>
      <c r="C43" s="7"/>
      <c r="D43" s="7"/>
      <c r="E43" s="7"/>
      <c r="F43" s="7"/>
      <c r="G43" s="7"/>
    </row>
    <row r="44" spans="1:7" ht="29.5" x14ac:dyDescent="0.55000000000000004">
      <c r="A44" s="7"/>
      <c r="B44" s="7"/>
      <c r="C44" s="7"/>
      <c r="D44" s="7"/>
      <c r="E44" s="7"/>
      <c r="F44" s="7"/>
      <c r="G44" s="7"/>
    </row>
    <row r="45" spans="1:7" ht="29.5" x14ac:dyDescent="0.55000000000000004">
      <c r="A45" s="7"/>
      <c r="B45" s="7"/>
      <c r="C45" s="7"/>
      <c r="D45" s="7"/>
      <c r="E45" s="7"/>
      <c r="F45" s="7"/>
      <c r="G45" s="7"/>
    </row>
    <row r="46" spans="1:7" ht="29.5" x14ac:dyDescent="0.55000000000000004">
      <c r="A46" s="7"/>
      <c r="B46" s="7"/>
      <c r="C46" s="7"/>
      <c r="D46" s="7"/>
      <c r="E46" s="7"/>
      <c r="F46" s="7"/>
      <c r="G46" s="7"/>
    </row>
    <row r="47" spans="1:7" ht="29.5" x14ac:dyDescent="0.55000000000000004">
      <c r="A47" s="7"/>
      <c r="B47" s="7"/>
      <c r="C47" s="7"/>
      <c r="D47" s="7"/>
      <c r="E47" s="7"/>
      <c r="F47" s="7"/>
      <c r="G47" s="7"/>
    </row>
    <row r="48" spans="1:7" ht="29.5" x14ac:dyDescent="0.55000000000000004">
      <c r="A48" s="7"/>
      <c r="B48" s="7"/>
      <c r="C48" s="7"/>
      <c r="D48" s="7"/>
      <c r="E48" s="7"/>
      <c r="F48" s="7"/>
      <c r="G48" s="7"/>
    </row>
    <row r="49" spans="1:7" ht="29.5" x14ac:dyDescent="0.55000000000000004">
      <c r="A49" s="7"/>
      <c r="B49" s="7"/>
      <c r="C49" s="7"/>
      <c r="D49" s="7"/>
      <c r="E49" s="7"/>
      <c r="F49" s="7"/>
      <c r="G49" s="7"/>
    </row>
    <row r="50" spans="1:7" ht="29.5" x14ac:dyDescent="0.55000000000000004">
      <c r="A50" s="7"/>
      <c r="B50" s="7"/>
      <c r="C50" s="7"/>
      <c r="D50" s="7"/>
      <c r="E50" s="7"/>
      <c r="F50" s="7"/>
      <c r="G50" s="7"/>
    </row>
    <row r="51" spans="1:7" ht="29.5" x14ac:dyDescent="0.55000000000000004">
      <c r="A51" s="7"/>
      <c r="B51" s="7"/>
      <c r="C51" s="7"/>
      <c r="D51" s="7"/>
      <c r="E51" s="7"/>
      <c r="F51" s="7"/>
      <c r="G51" s="7"/>
    </row>
    <row r="52" spans="1:7" ht="29.5" x14ac:dyDescent="0.55000000000000004">
      <c r="A52" s="7"/>
      <c r="B52" s="7"/>
      <c r="C52" s="7"/>
      <c r="D52" s="7"/>
      <c r="E52" s="7"/>
      <c r="F52" s="7"/>
      <c r="G52" s="7"/>
    </row>
    <row r="53" spans="1:7" ht="29.5" x14ac:dyDescent="0.55000000000000004">
      <c r="A53" s="7" t="s">
        <v>60</v>
      </c>
      <c r="B53" s="7" t="s">
        <v>61</v>
      </c>
      <c r="C53" s="7"/>
      <c r="D53" s="7"/>
      <c r="E53" s="7"/>
      <c r="F53" s="7"/>
      <c r="G53" s="7"/>
    </row>
    <row r="54" spans="1:7" ht="29.5" x14ac:dyDescent="0.55000000000000004">
      <c r="A54" s="7"/>
      <c r="B54" s="7" t="s">
        <v>62</v>
      </c>
      <c r="C54" s="7" t="s">
        <v>63</v>
      </c>
      <c r="D54" s="7"/>
      <c r="E54" s="7"/>
      <c r="F54" s="7"/>
      <c r="G54" s="7"/>
    </row>
    <row r="55" spans="1:7" ht="29.5" x14ac:dyDescent="0.55000000000000004">
      <c r="A55" s="7"/>
      <c r="B55" s="7" t="s">
        <v>64</v>
      </c>
      <c r="C55" s="7" t="s">
        <v>65</v>
      </c>
      <c r="D55" s="7"/>
      <c r="E55" s="7"/>
      <c r="F55" s="7"/>
      <c r="G55" s="7"/>
    </row>
    <row r="56" spans="1:7" ht="29.5" x14ac:dyDescent="0.55000000000000004">
      <c r="A56" s="7"/>
      <c r="B56" s="7" t="s">
        <v>66</v>
      </c>
      <c r="C56" s="7" t="s">
        <v>67</v>
      </c>
      <c r="D56" s="7"/>
      <c r="E56" s="7"/>
      <c r="F56" s="7"/>
      <c r="G56" s="7"/>
    </row>
    <row r="57" spans="1:7" ht="29.5" x14ac:dyDescent="0.55000000000000004">
      <c r="A57" s="7"/>
      <c r="B57" s="7" t="s">
        <v>33</v>
      </c>
      <c r="C57" s="7" t="s">
        <v>68</v>
      </c>
      <c r="D57" s="7"/>
      <c r="E57" s="7"/>
      <c r="F57" s="7"/>
      <c r="G57" s="7"/>
    </row>
    <row r="58" spans="1:7" ht="29.5" x14ac:dyDescent="0.55000000000000004">
      <c r="A58" s="7"/>
      <c r="B58" s="7" t="s">
        <v>122</v>
      </c>
      <c r="C58" s="7"/>
      <c r="D58" s="7"/>
      <c r="E58" s="7"/>
      <c r="F58" s="7"/>
      <c r="G58" s="7"/>
    </row>
    <row r="59" spans="1:7" ht="29.5" x14ac:dyDescent="0.55000000000000004">
      <c r="A59" s="7"/>
      <c r="B59" s="7"/>
      <c r="C59" s="7"/>
      <c r="D59" s="7"/>
      <c r="E59" s="7"/>
      <c r="F59" s="7"/>
      <c r="G59" s="7"/>
    </row>
    <row r="60" spans="1:7" ht="29.5" x14ac:dyDescent="0.55000000000000004">
      <c r="A60" s="7" t="s">
        <v>70</v>
      </c>
      <c r="B60" s="7" t="s">
        <v>71</v>
      </c>
      <c r="C60" s="7"/>
      <c r="D60" s="7"/>
      <c r="E60" s="7"/>
      <c r="F60" s="7"/>
      <c r="G60" s="7"/>
    </row>
    <row r="61" spans="1:7" ht="29.5" x14ac:dyDescent="0.55000000000000004">
      <c r="A61" s="7"/>
      <c r="B61" s="7" t="s">
        <v>72</v>
      </c>
      <c r="C61" s="7"/>
      <c r="D61" s="7"/>
      <c r="E61" s="7"/>
      <c r="F61" s="7"/>
      <c r="G61" s="7"/>
    </row>
    <row r="62" spans="1:7" ht="29.5" x14ac:dyDescent="0.55000000000000004">
      <c r="A62" s="7"/>
      <c r="B62" s="7" t="s">
        <v>73</v>
      </c>
      <c r="C62" s="7"/>
      <c r="D62" s="7"/>
      <c r="E62" s="7"/>
      <c r="F62" s="7"/>
      <c r="G62" s="7"/>
    </row>
    <row r="63" spans="1:7" ht="29.5" x14ac:dyDescent="0.55000000000000004">
      <c r="A63" s="7"/>
      <c r="B63" s="7" t="s">
        <v>74</v>
      </c>
      <c r="C63" s="7"/>
      <c r="D63" s="7"/>
      <c r="E63" s="7"/>
      <c r="F63" s="7"/>
      <c r="G63" s="7"/>
    </row>
    <row r="64" spans="1:7" ht="29.5" x14ac:dyDescent="0.55000000000000004">
      <c r="A64" s="7"/>
      <c r="B64" s="7"/>
      <c r="C64" s="7"/>
      <c r="D64" s="7"/>
      <c r="E64" s="7"/>
      <c r="F64" s="7"/>
      <c r="G64" s="7"/>
    </row>
    <row r="65" spans="1:7" ht="29.5" x14ac:dyDescent="0.55000000000000004">
      <c r="A65" s="7" t="s">
        <v>75</v>
      </c>
      <c r="B65" s="7" t="s">
        <v>76</v>
      </c>
      <c r="C65" s="7"/>
      <c r="D65" s="7"/>
      <c r="E65" s="7"/>
      <c r="F65" s="7"/>
      <c r="G65" s="7"/>
    </row>
    <row r="66" spans="1:7" ht="29.5" x14ac:dyDescent="0.55000000000000004">
      <c r="A66" s="7"/>
      <c r="B66" s="7" t="s">
        <v>77</v>
      </c>
      <c r="C66" s="7"/>
      <c r="D66" s="7"/>
      <c r="E66" s="7"/>
      <c r="F66" s="7"/>
      <c r="G66" s="7"/>
    </row>
    <row r="67" spans="1:7" ht="29.5" x14ac:dyDescent="0.55000000000000004">
      <c r="A67" s="7"/>
      <c r="B67" s="7" t="s">
        <v>123</v>
      </c>
      <c r="C67" s="7"/>
      <c r="D67" s="7"/>
      <c r="E67" s="7"/>
      <c r="F67" s="7"/>
      <c r="G67" s="7"/>
    </row>
    <row r="68" spans="1:7" ht="29.5" x14ac:dyDescent="0.55000000000000004">
      <c r="A68" s="7"/>
      <c r="B68" s="7"/>
      <c r="C68" s="7"/>
      <c r="D68" s="7"/>
      <c r="E68" s="7"/>
      <c r="F68" s="7"/>
      <c r="G68" s="7"/>
    </row>
    <row r="69" spans="1:7" ht="29.5" x14ac:dyDescent="0.55000000000000004">
      <c r="A69" s="7" t="s">
        <v>82</v>
      </c>
      <c r="B69" s="7" t="s">
        <v>83</v>
      </c>
      <c r="C69" s="7"/>
      <c r="D69" s="7"/>
      <c r="E69" s="7"/>
      <c r="F69" s="7"/>
      <c r="G69" s="7"/>
    </row>
    <row r="70" spans="1:7" ht="29.5" x14ac:dyDescent="0.55000000000000004">
      <c r="A70" s="7"/>
      <c r="B70" s="7"/>
      <c r="C70" s="7"/>
      <c r="D70" s="7"/>
      <c r="E70" s="7"/>
      <c r="F70" s="7"/>
      <c r="G70" s="7"/>
    </row>
    <row r="71" spans="1:7" ht="29.5" x14ac:dyDescent="0.55000000000000004">
      <c r="A71" s="7" t="s">
        <v>84</v>
      </c>
      <c r="B71" s="7" t="s">
        <v>85</v>
      </c>
      <c r="C71" s="7"/>
      <c r="D71" s="7"/>
      <c r="E71" s="7"/>
      <c r="F71" s="7"/>
      <c r="G71" s="7"/>
    </row>
    <row r="72" spans="1:7" ht="29.5" x14ac:dyDescent="0.55000000000000004">
      <c r="A72" s="7"/>
      <c r="B72" s="7" t="s">
        <v>124</v>
      </c>
      <c r="C72" s="7"/>
      <c r="D72" s="7"/>
      <c r="E72" s="7"/>
      <c r="F72" s="7"/>
      <c r="G72" s="7"/>
    </row>
    <row r="73" spans="1:7" ht="29.5" x14ac:dyDescent="0.55000000000000004">
      <c r="A73" s="7"/>
      <c r="B73" s="7"/>
      <c r="C73" s="7"/>
      <c r="D73" s="7"/>
      <c r="E73" s="7"/>
      <c r="F73" s="7"/>
      <c r="G73" s="7"/>
    </row>
    <row r="74" spans="1:7" ht="29.5" x14ac:dyDescent="0.55000000000000004">
      <c r="A74" s="7" t="s">
        <v>87</v>
      </c>
      <c r="B74" s="7" t="s">
        <v>88</v>
      </c>
      <c r="C74" s="7"/>
      <c r="D74" s="7"/>
      <c r="E74" s="7"/>
      <c r="F74" s="7"/>
      <c r="G74" s="7"/>
    </row>
    <row r="75" spans="1:7" ht="29.5" x14ac:dyDescent="0.55000000000000004">
      <c r="A75" s="7"/>
      <c r="B75" s="7" t="s">
        <v>125</v>
      </c>
      <c r="C75" s="7"/>
      <c r="D75" s="7"/>
      <c r="E75" s="7"/>
      <c r="F75" s="7"/>
      <c r="G75" s="7"/>
    </row>
    <row r="76" spans="1:7" ht="29.5" x14ac:dyDescent="0.55000000000000004">
      <c r="A76" s="7"/>
      <c r="B76" s="7" t="s">
        <v>126</v>
      </c>
      <c r="C76" s="7"/>
      <c r="D76" s="7"/>
      <c r="E76" s="7"/>
      <c r="F76" s="7"/>
      <c r="G76" s="7"/>
    </row>
    <row r="77" spans="1:7" ht="29.5" x14ac:dyDescent="0.55000000000000004">
      <c r="A77" s="7"/>
      <c r="B77" s="7" t="s">
        <v>44</v>
      </c>
      <c r="C77" s="7"/>
      <c r="D77" s="7"/>
      <c r="E77" s="7"/>
      <c r="F77" s="7"/>
      <c r="G77" s="7"/>
    </row>
    <row r="78" spans="1:7" ht="29.5" x14ac:dyDescent="0.55000000000000004">
      <c r="A78" s="7"/>
      <c r="B78" s="7" t="s">
        <v>45</v>
      </c>
      <c r="C78" s="7"/>
      <c r="D78" s="7"/>
      <c r="E78" s="7"/>
      <c r="F78" s="7"/>
      <c r="G78" s="7"/>
    </row>
    <row r="79" spans="1:7" ht="29.5" x14ac:dyDescent="0.55000000000000004">
      <c r="A79" s="7"/>
      <c r="B79" s="7" t="s">
        <v>46</v>
      </c>
      <c r="C79" s="7"/>
      <c r="D79" s="7"/>
      <c r="E79" s="7"/>
      <c r="F79" s="7"/>
      <c r="G79" s="7"/>
    </row>
    <row r="80" spans="1:7" ht="29.5" x14ac:dyDescent="0.55000000000000004">
      <c r="A80" s="7"/>
      <c r="B80" s="7"/>
      <c r="C80" s="7"/>
      <c r="D80" s="7"/>
      <c r="E80" s="7"/>
      <c r="F80" s="7"/>
      <c r="G80" s="7"/>
    </row>
    <row r="81" spans="1:7" ht="29.5" x14ac:dyDescent="0.55000000000000004">
      <c r="A81" s="7" t="s">
        <v>90</v>
      </c>
      <c r="B81" s="7" t="s">
        <v>127</v>
      </c>
      <c r="C81" s="7"/>
      <c r="D81" s="7"/>
      <c r="E81" s="7"/>
      <c r="F81" s="7"/>
      <c r="G81" s="7"/>
    </row>
    <row r="82" spans="1:7" ht="29.5" x14ac:dyDescent="0.55000000000000004">
      <c r="A82" s="7"/>
      <c r="B82" s="7"/>
      <c r="C82" s="7"/>
      <c r="D82" s="7"/>
      <c r="E82" s="7"/>
      <c r="F82" s="7"/>
      <c r="G82" s="7"/>
    </row>
    <row r="83" spans="1:7" ht="29.5" x14ac:dyDescent="0.55000000000000004">
      <c r="A83" s="7" t="s">
        <v>93</v>
      </c>
      <c r="B83" s="7" t="s">
        <v>94</v>
      </c>
      <c r="C83" s="7"/>
      <c r="D83" s="7"/>
      <c r="E83" s="7"/>
      <c r="F83" s="7"/>
      <c r="G83" s="7"/>
    </row>
    <row r="84" spans="1:7" ht="29.5" x14ac:dyDescent="0.55000000000000004">
      <c r="A84" s="7"/>
      <c r="B84" s="7" t="s">
        <v>95</v>
      </c>
      <c r="C84" s="7"/>
      <c r="D84" s="7"/>
      <c r="E84" s="7"/>
      <c r="F84" s="7"/>
      <c r="G84" s="7"/>
    </row>
    <row r="85" spans="1:7" ht="29.5" x14ac:dyDescent="0.55000000000000004">
      <c r="A85" s="7"/>
      <c r="B85" s="7"/>
      <c r="C85" s="7"/>
      <c r="D85" s="7"/>
      <c r="E85" s="7"/>
      <c r="F85" s="7"/>
      <c r="G85" s="7"/>
    </row>
    <row r="86" spans="1:7" ht="29.5" x14ac:dyDescent="0.55000000000000004">
      <c r="A86" s="7" t="s">
        <v>96</v>
      </c>
      <c r="B86" s="7" t="s">
        <v>97</v>
      </c>
      <c r="C86" s="7"/>
      <c r="D86" s="7"/>
      <c r="E86" s="7"/>
      <c r="F86" s="7"/>
      <c r="G86" s="7"/>
    </row>
    <row r="87" spans="1:7" ht="29.5" x14ac:dyDescent="0.55000000000000004">
      <c r="A87" s="7"/>
      <c r="B87" s="7" t="s">
        <v>98</v>
      </c>
      <c r="C87" s="7"/>
      <c r="D87" s="7"/>
      <c r="E87" s="7"/>
      <c r="F87" s="7"/>
      <c r="G87" s="7"/>
    </row>
    <row r="88" spans="1:7" ht="29.5" x14ac:dyDescent="0.55000000000000004">
      <c r="A88" s="7"/>
      <c r="B88" s="7"/>
      <c r="C88" s="7"/>
      <c r="D88" s="7"/>
      <c r="E88" s="7"/>
      <c r="F88" s="7"/>
      <c r="G88" s="7"/>
    </row>
    <row r="89" spans="1:7" ht="29.5" x14ac:dyDescent="0.55000000000000004">
      <c r="A89" s="7" t="s">
        <v>99</v>
      </c>
      <c r="B89" s="7" t="s">
        <v>100</v>
      </c>
      <c r="C89" s="7"/>
      <c r="D89" s="7"/>
      <c r="E89" s="7"/>
      <c r="F89" s="7"/>
      <c r="G89" s="7"/>
    </row>
    <row r="90" spans="1:7" ht="29.5" x14ac:dyDescent="0.55000000000000004">
      <c r="A90" s="7"/>
      <c r="B90" s="7" t="s">
        <v>101</v>
      </c>
      <c r="C90" s="7"/>
      <c r="D90" s="7"/>
      <c r="E90" s="7"/>
      <c r="F90" s="7"/>
      <c r="G90" s="7"/>
    </row>
    <row r="91" spans="1:7" ht="29.5" x14ac:dyDescent="0.55000000000000004">
      <c r="A91" s="7"/>
      <c r="B91" s="7" t="s">
        <v>128</v>
      </c>
      <c r="C91" s="7"/>
      <c r="D91" s="7"/>
      <c r="E91" s="7"/>
      <c r="F91" s="7"/>
      <c r="G91" s="7"/>
    </row>
    <row r="92" spans="1:7" ht="29.5" x14ac:dyDescent="0.55000000000000004">
      <c r="A92" s="7"/>
      <c r="B92" s="7" t="s">
        <v>103</v>
      </c>
      <c r="C92" s="7"/>
      <c r="D92" s="7"/>
      <c r="E92" s="7"/>
      <c r="F92" s="7"/>
      <c r="G92" s="7"/>
    </row>
    <row r="93" spans="1:7" ht="29.5" x14ac:dyDescent="0.55000000000000004">
      <c r="A93" s="7"/>
      <c r="B93" s="7"/>
      <c r="C93" s="7"/>
      <c r="D93" s="7"/>
      <c r="E93" s="7"/>
      <c r="F93" s="7"/>
      <c r="G93" s="7"/>
    </row>
    <row r="94" spans="1:7" ht="29.5" x14ac:dyDescent="0.55000000000000004">
      <c r="A94" s="7"/>
      <c r="B94" s="7"/>
      <c r="C94" s="7"/>
      <c r="D94" s="7"/>
      <c r="E94" s="7"/>
      <c r="F94" s="7"/>
      <c r="G94" s="7"/>
    </row>
    <row r="95" spans="1:7" ht="29.5" x14ac:dyDescent="0.55000000000000004">
      <c r="A95" s="7"/>
      <c r="B95" s="7"/>
      <c r="C95" s="7"/>
      <c r="D95" s="7"/>
      <c r="E95" s="7"/>
      <c r="F95" s="7"/>
      <c r="G95" s="7"/>
    </row>
    <row r="96" spans="1:7" ht="29.5" x14ac:dyDescent="0.55000000000000004">
      <c r="A96" s="7"/>
      <c r="B96" s="7"/>
      <c r="C96" s="7"/>
      <c r="D96" s="7"/>
      <c r="E96" s="7"/>
      <c r="F96" s="7"/>
      <c r="G96" s="7"/>
    </row>
    <row r="97" spans="1:7" ht="29.5" x14ac:dyDescent="0.55000000000000004">
      <c r="A97" s="7"/>
      <c r="B97" s="7"/>
      <c r="C97" s="7"/>
      <c r="D97" s="7"/>
      <c r="E97" s="7"/>
      <c r="F97" s="7"/>
      <c r="G97" s="7"/>
    </row>
    <row r="98" spans="1:7" ht="29.5" x14ac:dyDescent="0.55000000000000004">
      <c r="A98" s="7"/>
      <c r="B98" s="7"/>
      <c r="C98" s="7"/>
      <c r="D98" s="7"/>
      <c r="E98" s="7"/>
      <c r="F98" s="7"/>
      <c r="G98" s="7"/>
    </row>
    <row r="99" spans="1:7" ht="29.5" x14ac:dyDescent="0.55000000000000004">
      <c r="A99" s="7"/>
      <c r="B99" s="7"/>
      <c r="C99" s="7"/>
      <c r="D99" s="7"/>
      <c r="E99" s="7"/>
      <c r="F99" s="7"/>
      <c r="G99" s="7"/>
    </row>
    <row r="100" spans="1:7" ht="29.5" x14ac:dyDescent="0.55000000000000004">
      <c r="A100" s="7"/>
      <c r="B100" s="7"/>
      <c r="C100" s="7"/>
      <c r="D100" s="7"/>
      <c r="E100" s="7"/>
      <c r="F100" s="7"/>
      <c r="G100" s="7"/>
    </row>
    <row r="101" spans="1:7" ht="29.5" x14ac:dyDescent="0.55000000000000004">
      <c r="A101" s="7"/>
      <c r="B101" s="7"/>
      <c r="C101" s="7"/>
      <c r="D101" s="7"/>
      <c r="E101" s="7"/>
      <c r="F101" s="7"/>
      <c r="G101" s="7"/>
    </row>
    <row r="102" spans="1:7" ht="29.5" x14ac:dyDescent="0.55000000000000004">
      <c r="A102" s="7"/>
      <c r="B102" s="7"/>
      <c r="C102" s="7"/>
      <c r="D102" s="7"/>
      <c r="E102" s="7"/>
      <c r="F102" s="7"/>
      <c r="G102" s="7"/>
    </row>
    <row r="103" spans="1:7" ht="29.5" x14ac:dyDescent="0.55000000000000004">
      <c r="A103" s="7"/>
      <c r="B103" s="7"/>
      <c r="C103" s="7"/>
      <c r="D103" s="7"/>
      <c r="E103" s="7"/>
      <c r="F103" s="7"/>
      <c r="G103" s="7"/>
    </row>
    <row r="104" spans="1:7" ht="29.5" x14ac:dyDescent="0.55000000000000004">
      <c r="A104" s="7"/>
      <c r="B104" s="7"/>
      <c r="C104" s="7"/>
      <c r="D104" s="7"/>
      <c r="E104" s="7"/>
      <c r="F104" s="7"/>
      <c r="G104" s="7"/>
    </row>
    <row r="105" spans="1:7" ht="29.5" x14ac:dyDescent="0.55000000000000004">
      <c r="A105" s="7"/>
      <c r="B105" s="7"/>
      <c r="C105" s="7"/>
      <c r="D105" s="7"/>
      <c r="E105" s="7"/>
      <c r="F105" s="7"/>
      <c r="G105" s="7"/>
    </row>
    <row r="106" spans="1:7" ht="29.5" x14ac:dyDescent="0.55000000000000004">
      <c r="A106" s="7"/>
      <c r="B106" s="7"/>
      <c r="C106" s="7"/>
      <c r="D106" s="7"/>
      <c r="E106" s="7"/>
      <c r="F106" s="7"/>
      <c r="G106" s="7"/>
    </row>
    <row r="107" spans="1:7" ht="29.5" x14ac:dyDescent="0.55000000000000004">
      <c r="A107" s="7"/>
      <c r="B107" s="7"/>
      <c r="C107" s="7"/>
      <c r="D107" s="7"/>
      <c r="E107" s="7"/>
      <c r="F107" s="7"/>
      <c r="G107" s="7"/>
    </row>
    <row r="108" spans="1:7" ht="29.5" x14ac:dyDescent="0.55000000000000004">
      <c r="A108" s="7"/>
      <c r="B108" s="7"/>
      <c r="C108" s="7"/>
      <c r="D108" s="7"/>
      <c r="E108" s="7"/>
      <c r="F108" s="7"/>
      <c r="G108" s="7"/>
    </row>
    <row r="109" spans="1:7" ht="29.5" x14ac:dyDescent="0.55000000000000004">
      <c r="A109" s="7"/>
      <c r="B109" s="7"/>
      <c r="C109" s="7"/>
      <c r="D109" s="7"/>
      <c r="E109" s="7"/>
      <c r="F109" s="7"/>
      <c r="G109" s="7"/>
    </row>
    <row r="110" spans="1:7" ht="29.5" x14ac:dyDescent="0.55000000000000004">
      <c r="B110" s="7"/>
      <c r="C110" s="7"/>
      <c r="D110" s="7"/>
      <c r="E110" s="7"/>
      <c r="F110" s="7"/>
      <c r="G110" s="7"/>
    </row>
    <row r="111" spans="1:7" ht="29.5" x14ac:dyDescent="0.55000000000000004">
      <c r="B111" s="7"/>
      <c r="C111" s="7"/>
      <c r="D111" s="7"/>
      <c r="E111" s="7"/>
      <c r="F111" s="7"/>
      <c r="G111" s="7"/>
    </row>
    <row r="112" spans="1:7" ht="29.5" x14ac:dyDescent="0.55000000000000004">
      <c r="B112" s="7"/>
      <c r="C112" s="7"/>
      <c r="D112" s="7"/>
      <c r="E112" s="7"/>
      <c r="F112" s="7"/>
      <c r="G112" s="7"/>
    </row>
    <row r="113" spans="2:7" ht="29.5" x14ac:dyDescent="0.55000000000000004">
      <c r="B113" s="7"/>
      <c r="C113" s="7"/>
      <c r="D113" s="7"/>
      <c r="E113" s="7"/>
      <c r="F113" s="7"/>
      <c r="G113" s="7"/>
    </row>
    <row r="114" spans="2:7" ht="29.5" x14ac:dyDescent="0.55000000000000004">
      <c r="B114" s="7"/>
      <c r="C114" s="7"/>
      <c r="D114" s="7"/>
      <c r="E114" s="7"/>
      <c r="F114" s="7"/>
      <c r="G114" s="7"/>
    </row>
    <row r="115" spans="2:7" ht="29.5" x14ac:dyDescent="0.55000000000000004">
      <c r="B115" s="7"/>
      <c r="C115" s="7"/>
      <c r="D115" s="7"/>
      <c r="E115" s="7"/>
      <c r="F115" s="7"/>
      <c r="G115" s="7"/>
    </row>
    <row r="116" spans="2:7" ht="29.5" x14ac:dyDescent="0.55000000000000004">
      <c r="B116" s="7"/>
      <c r="C116" s="7"/>
      <c r="D116" s="7"/>
      <c r="E116" s="7"/>
      <c r="F116" s="7"/>
      <c r="G116" s="7"/>
    </row>
    <row r="117" spans="2:7" ht="29.5" x14ac:dyDescent="0.55000000000000004">
      <c r="B117" s="7"/>
      <c r="C117" s="7"/>
      <c r="D117" s="7"/>
      <c r="E117" s="7"/>
      <c r="F117" s="7"/>
      <c r="G117" s="7"/>
    </row>
    <row r="118" spans="2:7" ht="29.5" x14ac:dyDescent="0.55000000000000004">
      <c r="B118" s="7"/>
      <c r="C118" s="7"/>
      <c r="D118" s="7"/>
      <c r="E118" s="7"/>
      <c r="F118" s="7"/>
      <c r="G118" s="7"/>
    </row>
    <row r="119" spans="2:7" ht="29.5" x14ac:dyDescent="0.55000000000000004">
      <c r="B119" s="7"/>
      <c r="C119" s="7"/>
      <c r="D119" s="7"/>
      <c r="E119" s="7"/>
      <c r="F119" s="7"/>
      <c r="G119" s="7"/>
    </row>
    <row r="120" spans="2:7" ht="29.5" x14ac:dyDescent="0.55000000000000004">
      <c r="B120" s="7"/>
      <c r="C120" s="7"/>
      <c r="D120" s="7"/>
      <c r="E120" s="7"/>
      <c r="F120" s="7"/>
      <c r="G120" s="7"/>
    </row>
    <row r="121" spans="2:7" ht="29.5" x14ac:dyDescent="0.55000000000000004">
      <c r="B121" s="7"/>
      <c r="C121" s="7"/>
      <c r="D121" s="7"/>
      <c r="E121" s="7"/>
      <c r="F121" s="7"/>
      <c r="G121" s="7"/>
    </row>
    <row r="122" spans="2:7" ht="29.5" x14ac:dyDescent="0.55000000000000004">
      <c r="B122" s="7"/>
      <c r="C122" s="7"/>
      <c r="D122" s="7"/>
      <c r="E122" s="7"/>
      <c r="F122" s="7"/>
      <c r="G122" s="7"/>
    </row>
    <row r="123" spans="2:7" ht="29.5" x14ac:dyDescent="0.55000000000000004">
      <c r="B123" s="7"/>
      <c r="C123" s="7"/>
      <c r="D123" s="7"/>
      <c r="E123" s="7"/>
      <c r="F123" s="7"/>
      <c r="G123" s="7"/>
    </row>
    <row r="124" spans="2:7" ht="29.5" x14ac:dyDescent="0.55000000000000004">
      <c r="B124" s="7"/>
      <c r="C124" s="7"/>
      <c r="D124" s="7"/>
      <c r="E124" s="7"/>
      <c r="F124" s="7"/>
      <c r="G124" s="7"/>
    </row>
    <row r="125" spans="2:7" ht="29.5" x14ac:dyDescent="0.55000000000000004">
      <c r="B125" s="7"/>
      <c r="C125" s="7"/>
      <c r="D125" s="7"/>
      <c r="E125" s="7"/>
      <c r="F125" s="7"/>
      <c r="G125" s="7"/>
    </row>
    <row r="126" spans="2:7" ht="29.5" x14ac:dyDescent="0.55000000000000004">
      <c r="B126" s="7"/>
      <c r="C126" s="7"/>
      <c r="D126" s="7"/>
      <c r="E126" s="7"/>
      <c r="F126" s="7"/>
      <c r="G126" s="7"/>
    </row>
    <row r="127" spans="2:7" ht="29.5" x14ac:dyDescent="0.55000000000000004">
      <c r="B127" s="7"/>
      <c r="C127" s="7"/>
      <c r="D127" s="7"/>
      <c r="E127" s="7"/>
      <c r="F127" s="7"/>
      <c r="G127" s="7"/>
    </row>
    <row r="128" spans="2:7" ht="29.5" x14ac:dyDescent="0.55000000000000004">
      <c r="B128" s="7"/>
      <c r="C128" s="7"/>
      <c r="D128" s="7"/>
      <c r="E128" s="7"/>
      <c r="F128" s="7"/>
      <c r="G128" s="7"/>
    </row>
    <row r="129" spans="2:7" ht="29.5" x14ac:dyDescent="0.55000000000000004">
      <c r="B129" s="7"/>
      <c r="C129" s="7"/>
      <c r="D129" s="7"/>
      <c r="E129" s="7"/>
      <c r="F129" s="7"/>
      <c r="G129" s="7"/>
    </row>
    <row r="130" spans="2:7" ht="29.5" x14ac:dyDescent="0.55000000000000004">
      <c r="B130" s="7"/>
      <c r="C130" s="7"/>
      <c r="D130" s="7"/>
      <c r="E130" s="7"/>
      <c r="F130" s="7"/>
      <c r="G130" s="7"/>
    </row>
    <row r="131" spans="2:7" ht="29.5" x14ac:dyDescent="0.55000000000000004">
      <c r="B131" s="7"/>
      <c r="C131" s="7"/>
      <c r="D131" s="7"/>
      <c r="E131" s="7"/>
      <c r="F131" s="7"/>
      <c r="G131" s="7"/>
    </row>
    <row r="132" spans="2:7" ht="29.5" x14ac:dyDescent="0.55000000000000004">
      <c r="B132" s="7"/>
      <c r="C132" s="7"/>
      <c r="D132" s="7"/>
      <c r="E132" s="7"/>
      <c r="F132" s="7"/>
      <c r="G132" s="7"/>
    </row>
    <row r="133" spans="2:7" ht="29.5" x14ac:dyDescent="0.55000000000000004">
      <c r="B133" s="7"/>
      <c r="C133" s="7"/>
      <c r="D133" s="7"/>
      <c r="E133" s="7"/>
      <c r="F133" s="7"/>
      <c r="G133" s="7"/>
    </row>
    <row r="134" spans="2:7" ht="29.5" x14ac:dyDescent="0.55000000000000004">
      <c r="B134" s="7"/>
      <c r="C134" s="7"/>
      <c r="D134" s="7"/>
      <c r="E134" s="7"/>
      <c r="F134" s="7"/>
      <c r="G134" s="7"/>
    </row>
    <row r="135" spans="2:7" ht="29.5" x14ac:dyDescent="0.55000000000000004">
      <c r="B135" s="7"/>
      <c r="C135" s="7"/>
      <c r="D135" s="7"/>
      <c r="E135" s="7"/>
      <c r="F135" s="7"/>
      <c r="G135" s="7"/>
    </row>
    <row r="136" spans="2:7" ht="29.5" x14ac:dyDescent="0.55000000000000004">
      <c r="B136" s="7"/>
      <c r="C136" s="7"/>
      <c r="D136" s="7"/>
      <c r="E136" s="7"/>
      <c r="F136" s="7"/>
      <c r="G136" s="7"/>
    </row>
    <row r="137" spans="2:7" ht="29.5" x14ac:dyDescent="0.55000000000000004">
      <c r="B137" s="7"/>
      <c r="C137" s="7"/>
      <c r="D137" s="7"/>
      <c r="E137" s="7"/>
      <c r="F137" s="7"/>
      <c r="G137" s="7"/>
    </row>
    <row r="138" spans="2:7" ht="29.5" x14ac:dyDescent="0.55000000000000004">
      <c r="B138" s="7"/>
      <c r="C138" s="7"/>
      <c r="D138" s="7"/>
      <c r="E138" s="7"/>
      <c r="F138" s="7"/>
      <c r="G138" s="7"/>
    </row>
    <row r="139" spans="2:7" ht="29.5" x14ac:dyDescent="0.55000000000000004">
      <c r="B139" s="7"/>
      <c r="C139" s="7"/>
      <c r="D139" s="7"/>
      <c r="E139" s="7"/>
      <c r="F139" s="7"/>
      <c r="G139" s="7"/>
    </row>
    <row r="140" spans="2:7" ht="29.5" x14ac:dyDescent="0.55000000000000004">
      <c r="B140" s="7"/>
      <c r="C140" s="7"/>
      <c r="D140" s="7"/>
      <c r="E140" s="7"/>
      <c r="F140" s="7"/>
      <c r="G140" s="7"/>
    </row>
    <row r="141" spans="2:7" ht="29.5" x14ac:dyDescent="0.55000000000000004">
      <c r="B141" s="7"/>
      <c r="C141" s="7"/>
      <c r="D141" s="7"/>
      <c r="E141" s="7"/>
      <c r="F141" s="7"/>
      <c r="G141" s="7"/>
    </row>
    <row r="142" spans="2:7" ht="29.5" x14ac:dyDescent="0.55000000000000004">
      <c r="B142" s="7"/>
      <c r="C142" s="7"/>
      <c r="D142" s="7"/>
      <c r="E142" s="7"/>
      <c r="F142" s="7"/>
      <c r="G142" s="7"/>
    </row>
    <row r="143" spans="2:7" ht="29.5" x14ac:dyDescent="0.55000000000000004">
      <c r="B143" s="7"/>
      <c r="C143" s="7"/>
      <c r="D143" s="7"/>
      <c r="E143" s="7"/>
      <c r="F143" s="7"/>
      <c r="G143" s="7"/>
    </row>
    <row r="144" spans="2:7" ht="29.5" x14ac:dyDescent="0.55000000000000004">
      <c r="B144" s="7"/>
      <c r="C144" s="7"/>
      <c r="D144" s="7"/>
      <c r="E144" s="7"/>
      <c r="F144" s="7"/>
      <c r="G144" s="7"/>
    </row>
    <row r="145" spans="2:7" ht="29.5" x14ac:dyDescent="0.55000000000000004">
      <c r="B145" s="7"/>
      <c r="C145" s="7"/>
      <c r="D145" s="7"/>
      <c r="E145" s="7"/>
      <c r="F145" s="7"/>
      <c r="G145" s="7"/>
    </row>
    <row r="146" spans="2:7" ht="29.5" x14ac:dyDescent="0.55000000000000004">
      <c r="B146" s="7"/>
      <c r="C146" s="7"/>
      <c r="D146" s="7"/>
      <c r="E146" s="7"/>
      <c r="F146" s="7"/>
      <c r="G146" s="7"/>
    </row>
    <row r="147" spans="2:7" ht="29.5" x14ac:dyDescent="0.55000000000000004">
      <c r="B147" s="7"/>
      <c r="C147" s="7"/>
      <c r="D147" s="7"/>
      <c r="E147" s="7"/>
      <c r="F147" s="7"/>
      <c r="G147" s="7"/>
    </row>
    <row r="148" spans="2:7" ht="29.5" x14ac:dyDescent="0.55000000000000004">
      <c r="B148" s="7"/>
      <c r="C148" s="7"/>
      <c r="D148" s="7"/>
      <c r="E148" s="7"/>
      <c r="F148" s="7"/>
      <c r="G148" s="7"/>
    </row>
    <row r="149" spans="2:7" ht="29.5" x14ac:dyDescent="0.55000000000000004">
      <c r="B149" s="7"/>
      <c r="C149" s="7"/>
      <c r="D149" s="7"/>
      <c r="E149" s="7"/>
      <c r="F149" s="7"/>
      <c r="G149" s="7"/>
    </row>
    <row r="150" spans="2:7" ht="29.5" x14ac:dyDescent="0.55000000000000004">
      <c r="B150" s="7"/>
      <c r="C150" s="7"/>
      <c r="D150" s="7"/>
      <c r="E150" s="7"/>
      <c r="F150" s="7"/>
      <c r="G150" s="7"/>
    </row>
    <row r="151" spans="2:7" ht="29.5" x14ac:dyDescent="0.55000000000000004">
      <c r="B151" s="7"/>
      <c r="C151" s="7"/>
      <c r="D151" s="7"/>
      <c r="E151" s="7"/>
      <c r="F151" s="7"/>
      <c r="G151" s="7"/>
    </row>
    <row r="152" spans="2:7" ht="29.5" x14ac:dyDescent="0.55000000000000004">
      <c r="B152" s="7"/>
      <c r="C152" s="7"/>
      <c r="D152" s="7"/>
      <c r="E152" s="7"/>
      <c r="F152" s="7"/>
      <c r="G152" s="7"/>
    </row>
    <row r="153" spans="2:7" ht="29.5" x14ac:dyDescent="0.55000000000000004">
      <c r="B153" s="7"/>
      <c r="C153" s="7"/>
      <c r="D153" s="7"/>
      <c r="E153" s="7"/>
      <c r="F153" s="7"/>
      <c r="G153" s="7"/>
    </row>
    <row r="154" spans="2:7" ht="29.5" x14ac:dyDescent="0.55000000000000004">
      <c r="B154" s="7"/>
      <c r="C154" s="7"/>
      <c r="D154" s="7"/>
      <c r="E154" s="7"/>
      <c r="F154" s="7"/>
      <c r="G154" s="7"/>
    </row>
    <row r="155" spans="2:7" ht="29.5" x14ac:dyDescent="0.55000000000000004">
      <c r="B155" s="7"/>
      <c r="C155" s="7"/>
      <c r="D155" s="7"/>
      <c r="E155" s="7"/>
      <c r="F155" s="7"/>
      <c r="G155" s="7"/>
    </row>
    <row r="156" spans="2:7" ht="29.5" x14ac:dyDescent="0.55000000000000004">
      <c r="B156" s="7"/>
      <c r="C156" s="7"/>
      <c r="D156" s="7"/>
      <c r="E156" s="7"/>
      <c r="F156" s="7"/>
      <c r="G156" s="7"/>
    </row>
    <row r="157" spans="2:7" ht="29.5" x14ac:dyDescent="0.55000000000000004">
      <c r="B157" s="7"/>
      <c r="C157" s="7"/>
      <c r="D157" s="7"/>
      <c r="E157" s="7"/>
      <c r="F157" s="7"/>
      <c r="G157" s="7"/>
    </row>
    <row r="158" spans="2:7" ht="29.5" x14ac:dyDescent="0.55000000000000004">
      <c r="B158" s="7"/>
      <c r="C158" s="7"/>
      <c r="D158" s="7"/>
      <c r="E158" s="7"/>
      <c r="F158" s="7"/>
      <c r="G158" s="7"/>
    </row>
    <row r="159" spans="2:7" ht="29.5" x14ac:dyDescent="0.55000000000000004">
      <c r="B159" s="7"/>
      <c r="C159" s="7"/>
      <c r="D159" s="7"/>
      <c r="E159" s="7"/>
      <c r="F159" s="7"/>
      <c r="G159" s="7"/>
    </row>
    <row r="160" spans="2:7" ht="29.5" x14ac:dyDescent="0.55000000000000004">
      <c r="B160" s="7"/>
      <c r="C160" s="7"/>
      <c r="D160" s="7"/>
      <c r="E160" s="7"/>
      <c r="F160" s="7"/>
      <c r="G160" s="7"/>
    </row>
    <row r="161" spans="2:7" ht="29.5" x14ac:dyDescent="0.55000000000000004">
      <c r="B161" s="7"/>
      <c r="C161" s="7"/>
      <c r="D161" s="7"/>
      <c r="E161" s="7"/>
      <c r="F161" s="7"/>
      <c r="G161" s="7"/>
    </row>
    <row r="162" spans="2:7" ht="29.5" x14ac:dyDescent="0.55000000000000004">
      <c r="B162" s="7"/>
      <c r="C162" s="7"/>
      <c r="D162" s="7"/>
      <c r="E162" s="7"/>
      <c r="F162" s="7"/>
      <c r="G162" s="7"/>
    </row>
    <row r="163" spans="2:7" ht="29.5" x14ac:dyDescent="0.55000000000000004">
      <c r="B163" s="7"/>
      <c r="C163" s="7"/>
      <c r="D163" s="7"/>
      <c r="E163" s="7"/>
      <c r="F163" s="7"/>
      <c r="G163" s="7"/>
    </row>
    <row r="164" spans="2:7" ht="29.5" x14ac:dyDescent="0.55000000000000004">
      <c r="B164" s="7"/>
      <c r="C164" s="7"/>
      <c r="D164" s="7"/>
      <c r="E164" s="7"/>
      <c r="F164" s="7"/>
      <c r="G164" s="7"/>
    </row>
    <row r="165" spans="2:7" ht="29.5" x14ac:dyDescent="0.55000000000000004">
      <c r="B165" s="7"/>
      <c r="C165" s="7"/>
      <c r="D165" s="7"/>
      <c r="E165" s="7"/>
      <c r="F165" s="7"/>
      <c r="G165" s="7"/>
    </row>
    <row r="166" spans="2:7" ht="29.5" x14ac:dyDescent="0.55000000000000004">
      <c r="B166" s="7"/>
      <c r="C166" s="7"/>
      <c r="D166" s="7"/>
      <c r="E166" s="7"/>
      <c r="F166" s="7"/>
      <c r="G166" s="7"/>
    </row>
    <row r="167" spans="2:7" ht="29.5" x14ac:dyDescent="0.55000000000000004">
      <c r="B167" s="7"/>
      <c r="C167" s="7"/>
      <c r="D167" s="7"/>
      <c r="E167" s="7"/>
      <c r="F167" s="7"/>
      <c r="G167" s="7"/>
    </row>
    <row r="168" spans="2:7" ht="29.5" x14ac:dyDescent="0.55000000000000004">
      <c r="B168" s="7"/>
      <c r="C168" s="7"/>
      <c r="D168" s="7"/>
      <c r="E168" s="7"/>
      <c r="F168" s="7"/>
      <c r="G168" s="7"/>
    </row>
    <row r="169" spans="2:7" ht="29.5" x14ac:dyDescent="0.55000000000000004">
      <c r="B169" s="7"/>
      <c r="C169" s="7"/>
      <c r="D169" s="7"/>
      <c r="E169" s="7"/>
      <c r="F169" s="7"/>
      <c r="G169" s="7"/>
    </row>
    <row r="170" spans="2:7" ht="29.5" x14ac:dyDescent="0.55000000000000004">
      <c r="B170" s="7"/>
      <c r="C170" s="7"/>
      <c r="D170" s="7"/>
      <c r="E170" s="7"/>
      <c r="F170" s="7"/>
      <c r="G170" s="7"/>
    </row>
    <row r="171" spans="2:7" ht="29.5" x14ac:dyDescent="0.55000000000000004">
      <c r="B171" s="7"/>
      <c r="C171" s="7"/>
      <c r="D171" s="7"/>
      <c r="E171" s="7"/>
      <c r="F171" s="7"/>
      <c r="G171" s="7"/>
    </row>
    <row r="172" spans="2:7" ht="29.5" x14ac:dyDescent="0.55000000000000004">
      <c r="B172" s="7"/>
      <c r="C172" s="7"/>
      <c r="D172" s="7"/>
      <c r="E172" s="7"/>
      <c r="F172" s="7"/>
      <c r="G172" s="7"/>
    </row>
    <row r="173" spans="2:7" ht="29.5" x14ac:dyDescent="0.55000000000000004">
      <c r="B173" s="7"/>
      <c r="C173" s="7"/>
      <c r="D173" s="7"/>
      <c r="E173" s="7"/>
      <c r="F173" s="7"/>
      <c r="G173" s="7"/>
    </row>
    <row r="174" spans="2:7" ht="29.5" x14ac:dyDescent="0.55000000000000004">
      <c r="B174" s="7"/>
      <c r="C174" s="7"/>
      <c r="D174" s="7"/>
      <c r="E174" s="7"/>
      <c r="F174" s="7"/>
      <c r="G174" s="7"/>
    </row>
    <row r="175" spans="2:7" ht="29.5" x14ac:dyDescent="0.55000000000000004">
      <c r="B175" s="7"/>
      <c r="C175" s="7"/>
      <c r="D175" s="7"/>
      <c r="E175" s="7"/>
      <c r="F175" s="7"/>
      <c r="G175" s="7"/>
    </row>
    <row r="176" spans="2:7" ht="29.5" x14ac:dyDescent="0.55000000000000004">
      <c r="B176" s="7"/>
      <c r="C176" s="7"/>
      <c r="D176" s="7"/>
      <c r="E176" s="7"/>
      <c r="F176" s="7"/>
      <c r="G176" s="7"/>
    </row>
    <row r="177" spans="2:7" ht="29.5" x14ac:dyDescent="0.55000000000000004">
      <c r="B177" s="7"/>
      <c r="C177" s="7"/>
      <c r="D177" s="7"/>
      <c r="E177" s="7"/>
      <c r="F177" s="7"/>
      <c r="G177" s="7"/>
    </row>
    <row r="178" spans="2:7" ht="29.5" x14ac:dyDescent="0.55000000000000004">
      <c r="B178" s="7"/>
      <c r="C178" s="7"/>
      <c r="D178" s="7"/>
      <c r="E178" s="7"/>
      <c r="F178" s="7"/>
      <c r="G178" s="7"/>
    </row>
    <row r="179" spans="2:7" ht="29.5" x14ac:dyDescent="0.55000000000000004">
      <c r="B179" s="7"/>
      <c r="C179" s="7"/>
      <c r="D179" s="7"/>
      <c r="E179" s="7"/>
      <c r="F179" s="7"/>
      <c r="G179" s="7"/>
    </row>
    <row r="180" spans="2:7" ht="29.5" x14ac:dyDescent="0.55000000000000004">
      <c r="B180" s="7"/>
      <c r="C180" s="7"/>
      <c r="D180" s="7"/>
      <c r="E180" s="7"/>
      <c r="F180" s="7"/>
      <c r="G180" s="7"/>
    </row>
    <row r="181" spans="2:7" ht="29.5" x14ac:dyDescent="0.55000000000000004">
      <c r="B181" s="7"/>
      <c r="C181" s="7"/>
      <c r="D181" s="7"/>
      <c r="E181" s="7"/>
      <c r="F181" s="7"/>
      <c r="G181" s="7"/>
    </row>
    <row r="182" spans="2:7" ht="29.5" x14ac:dyDescent="0.55000000000000004">
      <c r="B182" s="7"/>
      <c r="C182" s="7"/>
      <c r="D182" s="7"/>
      <c r="E182" s="7"/>
      <c r="F182" s="7"/>
      <c r="G182" s="7"/>
    </row>
    <row r="183" spans="2:7" ht="29.5" x14ac:dyDescent="0.55000000000000004">
      <c r="B183" s="7"/>
      <c r="C183" s="7"/>
      <c r="D183" s="7"/>
      <c r="E183" s="7"/>
      <c r="F183" s="7"/>
      <c r="G183" s="7"/>
    </row>
    <row r="184" spans="2:7" ht="29.5" x14ac:dyDescent="0.55000000000000004">
      <c r="B184" s="7"/>
      <c r="C184" s="7"/>
      <c r="D184" s="7"/>
      <c r="E184" s="7"/>
      <c r="F184" s="7"/>
      <c r="G184" s="7"/>
    </row>
    <row r="185" spans="2:7" ht="29.5" x14ac:dyDescent="0.55000000000000004">
      <c r="B185" s="7"/>
      <c r="C185" s="7"/>
      <c r="D185" s="7"/>
      <c r="E185" s="7"/>
      <c r="F185" s="7"/>
      <c r="G185" s="7"/>
    </row>
    <row r="186" spans="2:7" ht="29.5" x14ac:dyDescent="0.55000000000000004">
      <c r="B186" s="7"/>
      <c r="C186" s="7"/>
      <c r="D186" s="7"/>
      <c r="E186" s="7"/>
      <c r="F186" s="7"/>
      <c r="G186" s="7"/>
    </row>
    <row r="187" spans="2:7" ht="29.5" x14ac:dyDescent="0.55000000000000004">
      <c r="B187" s="7"/>
      <c r="C187" s="7"/>
      <c r="D187" s="7"/>
      <c r="E187" s="7"/>
      <c r="F187" s="7"/>
      <c r="G187" s="7"/>
    </row>
    <row r="188" spans="2:7" ht="29.5" x14ac:dyDescent="0.55000000000000004">
      <c r="B188" s="7"/>
      <c r="C188" s="7"/>
      <c r="D188" s="7"/>
      <c r="E188" s="7"/>
      <c r="F188" s="7"/>
      <c r="G188" s="7"/>
    </row>
    <row r="189" spans="2:7" ht="29.5" x14ac:dyDescent="0.55000000000000004">
      <c r="B189" s="7"/>
      <c r="C189" s="7"/>
      <c r="D189" s="7"/>
      <c r="E189" s="7"/>
      <c r="F189" s="7"/>
      <c r="G189" s="7"/>
    </row>
    <row r="190" spans="2:7" ht="29.5" x14ac:dyDescent="0.55000000000000004">
      <c r="B190" s="7"/>
      <c r="C190" s="7"/>
      <c r="D190" s="7"/>
      <c r="E190" s="7"/>
      <c r="F190" s="7"/>
      <c r="G190" s="7"/>
    </row>
    <row r="191" spans="2:7" ht="29.5" x14ac:dyDescent="0.55000000000000004">
      <c r="B191" s="7"/>
      <c r="C191" s="7"/>
      <c r="D191" s="7"/>
      <c r="E191" s="7"/>
      <c r="F191" s="7"/>
      <c r="G191" s="7"/>
    </row>
    <row r="192" spans="2:7" ht="29.5" x14ac:dyDescent="0.55000000000000004">
      <c r="B192" s="7"/>
      <c r="C192" s="7"/>
      <c r="D192" s="7"/>
      <c r="E192" s="7"/>
      <c r="F192" s="7"/>
      <c r="G192" s="7"/>
    </row>
    <row r="193" spans="2:7" ht="29.5" x14ac:dyDescent="0.55000000000000004">
      <c r="B193" s="7"/>
      <c r="C193" s="7"/>
      <c r="D193" s="7"/>
      <c r="E193" s="7"/>
      <c r="F193" s="7"/>
      <c r="G193" s="7"/>
    </row>
    <row r="194" spans="2:7" ht="29.5" x14ac:dyDescent="0.55000000000000004">
      <c r="B194" s="7"/>
      <c r="C194" s="7"/>
      <c r="D194" s="7"/>
      <c r="E194" s="7"/>
      <c r="F194" s="7"/>
      <c r="G194" s="7"/>
    </row>
  </sheetData>
  <pageMargins left="0.75" right="0.75" top="1" bottom="1" header="0.5" footer="0.5"/>
  <pageSetup paperSize="9" fitToHeight="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204"/>
  <sheetViews>
    <sheetView topLeftCell="A113" zoomScaleNormal="100" workbookViewId="0">
      <selection activeCell="D59" sqref="D59"/>
    </sheetView>
  </sheetViews>
  <sheetFormatPr defaultColWidth="11.453125" defaultRowHeight="12.5" x14ac:dyDescent="0.25"/>
  <cols>
    <col min="1" max="1" width="15.26953125" style="3" customWidth="1"/>
    <col min="2" max="2" width="72.54296875" style="1" bestFit="1" customWidth="1"/>
    <col min="3" max="3" width="26" style="2" customWidth="1"/>
    <col min="4" max="4" width="28.81640625" style="2" customWidth="1"/>
  </cols>
  <sheetData>
    <row r="1" spans="1:4" ht="30" thickBot="1" x14ac:dyDescent="0.6">
      <c r="A1" s="4" t="s">
        <v>129</v>
      </c>
      <c r="B1" s="5" t="s">
        <v>130</v>
      </c>
      <c r="C1" s="6" t="s">
        <v>131</v>
      </c>
      <c r="D1" s="6" t="s">
        <v>132</v>
      </c>
    </row>
    <row r="2" spans="1:4" ht="29.5" x14ac:dyDescent="0.55000000000000004">
      <c r="A2" s="31">
        <v>44571</v>
      </c>
      <c r="B2" s="32" t="s">
        <v>133</v>
      </c>
      <c r="C2" s="33"/>
      <c r="D2" s="33">
        <v>10000</v>
      </c>
    </row>
    <row r="3" spans="1:4" ht="29.5" x14ac:dyDescent="0.55000000000000004">
      <c r="A3" s="34"/>
      <c r="B3" s="35" t="s">
        <v>209</v>
      </c>
      <c r="C3" s="36">
        <v>10000</v>
      </c>
      <c r="D3" s="36"/>
    </row>
    <row r="4" spans="1:4" ht="29.5" x14ac:dyDescent="0.55000000000000004">
      <c r="A4" s="34"/>
      <c r="B4" s="35" t="s">
        <v>210</v>
      </c>
      <c r="C4" s="36">
        <v>2500</v>
      </c>
      <c r="D4" s="36"/>
    </row>
    <row r="5" spans="1:4" ht="29.5" x14ac:dyDescent="0.55000000000000004">
      <c r="A5" s="34"/>
      <c r="B5" s="35" t="s">
        <v>209</v>
      </c>
      <c r="C5" s="36"/>
      <c r="D5" s="36">
        <v>2500</v>
      </c>
    </row>
    <row r="6" spans="1:4" ht="29.5" x14ac:dyDescent="0.55000000000000004">
      <c r="A6" s="37">
        <v>44572</v>
      </c>
      <c r="B6" s="38" t="s">
        <v>134</v>
      </c>
      <c r="C6" s="39">
        <v>2500</v>
      </c>
      <c r="D6" s="39"/>
    </row>
    <row r="7" spans="1:4" ht="29.5" x14ac:dyDescent="0.55000000000000004">
      <c r="A7" s="37"/>
      <c r="B7" s="38" t="s">
        <v>210</v>
      </c>
      <c r="C7" s="39"/>
      <c r="D7" s="39">
        <v>2500</v>
      </c>
    </row>
    <row r="8" spans="1:4" ht="29.5" x14ac:dyDescent="0.55000000000000004">
      <c r="A8" s="46">
        <v>44573</v>
      </c>
      <c r="B8" s="48" t="s">
        <v>134</v>
      </c>
      <c r="C8" s="47">
        <v>20000</v>
      </c>
      <c r="D8" s="47"/>
    </row>
    <row r="9" spans="1:4" ht="29.5" x14ac:dyDescent="0.55000000000000004">
      <c r="A9" s="46"/>
      <c r="B9" s="48" t="s">
        <v>211</v>
      </c>
      <c r="C9" s="47"/>
      <c r="D9" s="47">
        <v>20000</v>
      </c>
    </row>
    <row r="10" spans="1:4" ht="29.5" x14ac:dyDescent="0.55000000000000004">
      <c r="A10" s="13">
        <v>44575</v>
      </c>
      <c r="B10" s="15" t="s">
        <v>134</v>
      </c>
      <c r="C10" s="14"/>
      <c r="D10" s="14">
        <v>1001</v>
      </c>
    </row>
    <row r="11" spans="1:4" ht="29.5" x14ac:dyDescent="0.55000000000000004">
      <c r="A11" s="13"/>
      <c r="B11" s="15" t="s">
        <v>142</v>
      </c>
      <c r="C11" s="14">
        <v>1000</v>
      </c>
      <c r="D11" s="14"/>
    </row>
    <row r="12" spans="1:4" ht="29.5" x14ac:dyDescent="0.55000000000000004">
      <c r="A12" s="13"/>
      <c r="B12" s="15" t="s">
        <v>135</v>
      </c>
      <c r="C12" s="14">
        <v>1</v>
      </c>
      <c r="D12" s="14"/>
    </row>
    <row r="13" spans="1:4" ht="29.5" x14ac:dyDescent="0.55000000000000004">
      <c r="A13" s="12">
        <v>44576</v>
      </c>
      <c r="B13" s="51" t="s">
        <v>161</v>
      </c>
      <c r="C13" s="52">
        <v>2400</v>
      </c>
      <c r="D13" s="52"/>
    </row>
    <row r="14" spans="1:4" ht="29.5" x14ac:dyDescent="0.55000000000000004">
      <c r="A14" s="12"/>
      <c r="B14" s="53" t="s">
        <v>135</v>
      </c>
      <c r="C14" s="52">
        <v>1</v>
      </c>
      <c r="D14" s="52"/>
    </row>
    <row r="15" spans="1:4" ht="29.5" x14ac:dyDescent="0.55000000000000004">
      <c r="A15" s="12"/>
      <c r="B15" s="53" t="s">
        <v>134</v>
      </c>
      <c r="C15" s="52"/>
      <c r="D15" s="52">
        <v>2401</v>
      </c>
    </row>
    <row r="16" spans="1:4" ht="29.5" x14ac:dyDescent="0.55000000000000004">
      <c r="A16" s="55">
        <v>44581</v>
      </c>
      <c r="B16" s="56" t="s">
        <v>213</v>
      </c>
      <c r="C16" s="57">
        <v>2500</v>
      </c>
      <c r="D16" s="57"/>
    </row>
    <row r="17" spans="1:4" ht="29.5" x14ac:dyDescent="0.55000000000000004">
      <c r="A17" s="55"/>
      <c r="B17" s="54" t="s">
        <v>214</v>
      </c>
      <c r="C17" s="57">
        <f>2500/100*22</f>
        <v>550</v>
      </c>
      <c r="D17" s="57"/>
    </row>
    <row r="18" spans="1:4" ht="29.5" x14ac:dyDescent="0.55000000000000004">
      <c r="A18" s="55"/>
      <c r="B18" s="56" t="s">
        <v>137</v>
      </c>
      <c r="C18" s="57"/>
      <c r="D18" s="57">
        <v>3050</v>
      </c>
    </row>
    <row r="19" spans="1:4" ht="29.5" x14ac:dyDescent="0.55000000000000004">
      <c r="A19" s="55">
        <v>44581</v>
      </c>
      <c r="B19" s="54" t="s">
        <v>137</v>
      </c>
      <c r="C19" s="57">
        <v>3050</v>
      </c>
      <c r="D19" s="57"/>
    </row>
    <row r="20" spans="1:4" ht="29.5" x14ac:dyDescent="0.55000000000000004">
      <c r="A20" s="55"/>
      <c r="B20" s="56" t="s">
        <v>135</v>
      </c>
      <c r="C20" s="57">
        <v>1</v>
      </c>
      <c r="D20" s="57"/>
    </row>
    <row r="21" spans="1:4" ht="29.5" x14ac:dyDescent="0.55000000000000004">
      <c r="A21" s="55"/>
      <c r="B21" s="54" t="s">
        <v>134</v>
      </c>
      <c r="C21" s="57"/>
      <c r="D21" s="57">
        <v>3051</v>
      </c>
    </row>
    <row r="22" spans="1:4" ht="29.5" x14ac:dyDescent="0.55000000000000004">
      <c r="A22" s="59">
        <v>44586</v>
      </c>
      <c r="B22" s="60" t="s">
        <v>215</v>
      </c>
      <c r="C22" s="61">
        <v>2400</v>
      </c>
      <c r="D22" s="61"/>
    </row>
    <row r="23" spans="1:4" ht="29.5" x14ac:dyDescent="0.55000000000000004">
      <c r="A23" s="59"/>
      <c r="B23" s="60" t="s">
        <v>214</v>
      </c>
      <c r="C23" s="61">
        <f>24*22</f>
        <v>528</v>
      </c>
      <c r="D23" s="61"/>
    </row>
    <row r="24" spans="1:4" ht="29.5" x14ac:dyDescent="0.55000000000000004">
      <c r="A24" s="59"/>
      <c r="B24" s="60" t="s">
        <v>137</v>
      </c>
      <c r="C24" s="61"/>
      <c r="D24" s="61">
        <v>2928</v>
      </c>
    </row>
    <row r="25" spans="1:4" ht="29.5" x14ac:dyDescent="0.55000000000000004">
      <c r="A25" s="59">
        <v>44586</v>
      </c>
      <c r="B25" s="60" t="s">
        <v>137</v>
      </c>
      <c r="C25" s="61">
        <v>2928</v>
      </c>
      <c r="D25" s="61"/>
    </row>
    <row r="26" spans="1:4" ht="29.5" x14ac:dyDescent="0.55000000000000004">
      <c r="A26" s="59"/>
      <c r="B26" s="60" t="s">
        <v>135</v>
      </c>
      <c r="C26" s="61">
        <v>1</v>
      </c>
      <c r="D26" s="61"/>
    </row>
    <row r="27" spans="1:4" ht="29.5" x14ac:dyDescent="0.55000000000000004">
      <c r="A27" s="59"/>
      <c r="B27" s="60" t="s">
        <v>134</v>
      </c>
      <c r="C27" s="61"/>
      <c r="D27" s="61">
        <v>2929</v>
      </c>
    </row>
    <row r="28" spans="1:4" ht="29.5" x14ac:dyDescent="0.55000000000000004">
      <c r="A28" s="37">
        <v>272</v>
      </c>
      <c r="B28" s="38" t="s">
        <v>216</v>
      </c>
      <c r="C28" s="39">
        <v>1200</v>
      </c>
      <c r="D28" s="39"/>
    </row>
    <row r="29" spans="1:4" ht="29.5" x14ac:dyDescent="0.55000000000000004">
      <c r="A29" s="37"/>
      <c r="B29" s="38" t="s">
        <v>135</v>
      </c>
      <c r="C29" s="39">
        <v>1</v>
      </c>
      <c r="D29" s="39"/>
    </row>
    <row r="30" spans="1:4" ht="29.5" x14ac:dyDescent="0.55000000000000004">
      <c r="A30" s="37"/>
      <c r="B30" s="38" t="s">
        <v>134</v>
      </c>
      <c r="C30" s="39"/>
      <c r="D30" s="39">
        <v>1201</v>
      </c>
    </row>
    <row r="31" spans="1:4" ht="29.5" x14ac:dyDescent="0.55000000000000004">
      <c r="A31" s="16">
        <v>44602</v>
      </c>
      <c r="B31" s="42" t="s">
        <v>217</v>
      </c>
      <c r="C31" s="17">
        <v>1040</v>
      </c>
      <c r="D31" s="17"/>
    </row>
    <row r="32" spans="1:4" ht="29.5" x14ac:dyDescent="0.55000000000000004">
      <c r="A32" s="16"/>
      <c r="B32" s="42" t="s">
        <v>214</v>
      </c>
      <c r="C32" s="17">
        <v>229</v>
      </c>
      <c r="D32" s="17"/>
    </row>
    <row r="33" spans="1:4" ht="29.5" x14ac:dyDescent="0.55000000000000004">
      <c r="A33" s="16"/>
      <c r="B33" s="42" t="s">
        <v>218</v>
      </c>
      <c r="C33" s="17">
        <v>850</v>
      </c>
      <c r="D33" s="17"/>
    </row>
    <row r="34" spans="1:4" ht="29.5" x14ac:dyDescent="0.55000000000000004">
      <c r="A34" s="16"/>
      <c r="B34" s="42" t="s">
        <v>137</v>
      </c>
      <c r="C34" s="17"/>
      <c r="D34" s="17">
        <f>SUM(C31:C33)</f>
        <v>2119</v>
      </c>
    </row>
    <row r="35" spans="1:4" ht="29.5" x14ac:dyDescent="0.55000000000000004">
      <c r="A35" s="46">
        <v>44607</v>
      </c>
      <c r="B35" s="48" t="s">
        <v>137</v>
      </c>
      <c r="C35" s="47">
        <v>2119</v>
      </c>
      <c r="D35" s="47"/>
    </row>
    <row r="36" spans="1:4" ht="29.5" x14ac:dyDescent="0.55000000000000004">
      <c r="A36" s="46"/>
      <c r="B36" s="48" t="s">
        <v>219</v>
      </c>
      <c r="C36" s="47"/>
      <c r="D36" s="47">
        <v>200</v>
      </c>
    </row>
    <row r="37" spans="1:4" ht="29.5" x14ac:dyDescent="0.55000000000000004">
      <c r="A37" s="46"/>
      <c r="B37" s="48" t="s">
        <v>135</v>
      </c>
      <c r="C37" s="47">
        <v>1</v>
      </c>
      <c r="D37" s="47"/>
    </row>
    <row r="38" spans="1:4" ht="29.5" x14ac:dyDescent="0.55000000000000004">
      <c r="A38" s="46"/>
      <c r="B38" s="48" t="s">
        <v>134</v>
      </c>
      <c r="C38" s="47"/>
      <c r="D38" s="47">
        <v>1920</v>
      </c>
    </row>
    <row r="39" spans="1:4" ht="29.5" x14ac:dyDescent="0.55000000000000004">
      <c r="A39" s="13">
        <v>44620</v>
      </c>
      <c r="B39" s="15" t="s">
        <v>220</v>
      </c>
      <c r="C39" s="14"/>
      <c r="D39" s="14">
        <v>4420</v>
      </c>
    </row>
    <row r="40" spans="1:4" ht="29.5" x14ac:dyDescent="0.55000000000000004">
      <c r="A40" s="13"/>
      <c r="B40" s="15" t="s">
        <v>139</v>
      </c>
      <c r="C40" s="14">
        <v>4420</v>
      </c>
      <c r="D40" s="14"/>
    </row>
    <row r="41" spans="1:4" ht="29.5" x14ac:dyDescent="0.55000000000000004">
      <c r="A41" s="13">
        <v>44620</v>
      </c>
      <c r="B41" s="15" t="s">
        <v>140</v>
      </c>
      <c r="C41" s="14">
        <v>180</v>
      </c>
      <c r="D41" s="14"/>
    </row>
    <row r="42" spans="1:4" ht="29.5" x14ac:dyDescent="0.55000000000000004">
      <c r="A42" s="13"/>
      <c r="B42" s="15" t="s">
        <v>221</v>
      </c>
      <c r="C42" s="14"/>
      <c r="D42" s="14">
        <v>180</v>
      </c>
    </row>
    <row r="43" spans="1:4" ht="29.5" x14ac:dyDescent="0.55000000000000004">
      <c r="A43" s="55">
        <v>44625</v>
      </c>
      <c r="B43" s="56" t="s">
        <v>220</v>
      </c>
      <c r="C43" s="57">
        <v>4420</v>
      </c>
      <c r="D43" s="57"/>
    </row>
    <row r="44" spans="1:4" ht="29.5" x14ac:dyDescent="0.55000000000000004">
      <c r="A44" s="55"/>
      <c r="B44" s="56" t="s">
        <v>222</v>
      </c>
      <c r="C44" s="57"/>
      <c r="D44" s="57">
        <v>850</v>
      </c>
    </row>
    <row r="45" spans="1:4" ht="29.5" x14ac:dyDescent="0.55000000000000004">
      <c r="A45" s="55"/>
      <c r="B45" s="56" t="s">
        <v>221</v>
      </c>
      <c r="C45" s="57"/>
      <c r="D45" s="57">
        <v>390</v>
      </c>
    </row>
    <row r="46" spans="1:4" ht="29.5" x14ac:dyDescent="0.55000000000000004">
      <c r="A46" s="55"/>
      <c r="B46" s="56" t="s">
        <v>135</v>
      </c>
      <c r="C46" s="57">
        <v>3</v>
      </c>
      <c r="D46" s="57"/>
    </row>
    <row r="47" spans="1:4" ht="29.5" x14ac:dyDescent="0.55000000000000004">
      <c r="A47" s="12"/>
      <c r="B47" s="56" t="s">
        <v>134</v>
      </c>
      <c r="C47" s="57"/>
      <c r="D47" s="57">
        <f>4423-850-390</f>
        <v>3183</v>
      </c>
    </row>
    <row r="48" spans="1:4" ht="29.5" x14ac:dyDescent="0.55000000000000004">
      <c r="A48" s="59">
        <v>44632</v>
      </c>
      <c r="B48" s="60" t="s">
        <v>223</v>
      </c>
      <c r="C48" s="61">
        <v>244</v>
      </c>
      <c r="D48" s="61"/>
    </row>
    <row r="49" spans="1:4" ht="29.5" x14ac:dyDescent="0.55000000000000004">
      <c r="A49" s="59"/>
      <c r="B49" s="60" t="s">
        <v>141</v>
      </c>
      <c r="C49" s="61"/>
      <c r="D49" s="61">
        <v>200</v>
      </c>
    </row>
    <row r="50" spans="1:4" ht="29.5" x14ac:dyDescent="0.55000000000000004">
      <c r="A50" s="59"/>
      <c r="B50" s="60" t="s">
        <v>224</v>
      </c>
      <c r="C50" s="61"/>
      <c r="D50" s="61">
        <v>44</v>
      </c>
    </row>
    <row r="51" spans="1:4" ht="29.5" x14ac:dyDescent="0.55000000000000004">
      <c r="A51" s="55"/>
      <c r="B51" s="60" t="s">
        <v>142</v>
      </c>
      <c r="C51" s="61">
        <v>244</v>
      </c>
      <c r="D51" s="61"/>
    </row>
    <row r="52" spans="1:4" ht="29.5" x14ac:dyDescent="0.55000000000000004">
      <c r="A52" s="55"/>
      <c r="B52" s="60" t="s">
        <v>223</v>
      </c>
      <c r="C52" s="61"/>
      <c r="D52" s="61">
        <v>244</v>
      </c>
    </row>
    <row r="53" spans="1:4" ht="29.5" x14ac:dyDescent="0.55000000000000004">
      <c r="A53" s="34">
        <v>44636</v>
      </c>
      <c r="B53" s="35" t="s">
        <v>225</v>
      </c>
      <c r="C53" s="36">
        <v>1395</v>
      </c>
      <c r="D53" s="36"/>
    </row>
    <row r="54" spans="1:4" ht="29.5" x14ac:dyDescent="0.55000000000000004">
      <c r="A54" s="34"/>
      <c r="B54" s="35" t="s">
        <v>214</v>
      </c>
      <c r="C54" s="36"/>
      <c r="D54" s="36">
        <v>1395</v>
      </c>
    </row>
    <row r="55" spans="1:4" ht="29.5" x14ac:dyDescent="0.55000000000000004">
      <c r="A55" s="37">
        <v>44636</v>
      </c>
      <c r="B55" s="38" t="s">
        <v>222</v>
      </c>
      <c r="C55" s="39">
        <v>850</v>
      </c>
      <c r="D55" s="39"/>
    </row>
    <row r="56" spans="1:4" ht="29.5" x14ac:dyDescent="0.55000000000000004">
      <c r="A56" s="37"/>
      <c r="B56" s="38" t="s">
        <v>221</v>
      </c>
      <c r="C56" s="39">
        <v>570</v>
      </c>
      <c r="D56" s="39"/>
    </row>
    <row r="57" spans="1:4" ht="29.5" x14ac:dyDescent="0.55000000000000004">
      <c r="A57" s="37"/>
      <c r="B57" s="38" t="s">
        <v>249</v>
      </c>
      <c r="C57" s="39">
        <v>200</v>
      </c>
      <c r="D57" s="39"/>
    </row>
    <row r="58" spans="1:4" ht="29.5" x14ac:dyDescent="0.55000000000000004">
      <c r="A58" s="37"/>
      <c r="B58" s="38" t="s">
        <v>134</v>
      </c>
      <c r="C58" s="39"/>
      <c r="D58" s="39">
        <v>1620</v>
      </c>
    </row>
    <row r="59" spans="1:4" ht="29.5" x14ac:dyDescent="0.55000000000000004">
      <c r="A59" s="13">
        <v>44640</v>
      </c>
      <c r="B59" s="15" t="s">
        <v>137</v>
      </c>
      <c r="C59" s="14"/>
      <c r="D59" s="14">
        <v>13664</v>
      </c>
    </row>
    <row r="60" spans="1:4" ht="29.5" x14ac:dyDescent="0.55000000000000004">
      <c r="A60" s="13"/>
      <c r="B60" s="15" t="s">
        <v>214</v>
      </c>
      <c r="C60" s="14">
        <v>2464</v>
      </c>
      <c r="D60" s="14"/>
    </row>
    <row r="61" spans="1:4" ht="29.5" x14ac:dyDescent="0.55000000000000004">
      <c r="A61" s="13"/>
      <c r="B61" s="15" t="s">
        <v>227</v>
      </c>
      <c r="C61" s="14">
        <v>14000</v>
      </c>
      <c r="D61" s="14"/>
    </row>
    <row r="62" spans="1:4" ht="29.5" x14ac:dyDescent="0.55000000000000004">
      <c r="A62" s="13"/>
      <c r="B62" s="15" t="s">
        <v>215</v>
      </c>
      <c r="C62" s="14"/>
      <c r="D62" s="14">
        <v>2800</v>
      </c>
    </row>
    <row r="63" spans="1:4" ht="29.5" x14ac:dyDescent="0.55000000000000004">
      <c r="A63" s="13">
        <v>44640</v>
      </c>
      <c r="B63" s="15" t="s">
        <v>137</v>
      </c>
      <c r="C63" s="14">
        <v>13664</v>
      </c>
      <c r="D63" s="14"/>
    </row>
    <row r="64" spans="1:4" ht="29.5" x14ac:dyDescent="0.55000000000000004">
      <c r="A64" s="13"/>
      <c r="B64" s="15" t="s">
        <v>135</v>
      </c>
      <c r="C64" s="14">
        <v>1</v>
      </c>
      <c r="D64" s="14"/>
    </row>
    <row r="65" spans="1:4" ht="29.5" x14ac:dyDescent="0.55000000000000004">
      <c r="A65" s="13"/>
      <c r="B65" s="15" t="s">
        <v>134</v>
      </c>
      <c r="C65" s="14"/>
      <c r="D65" s="14">
        <v>13665</v>
      </c>
    </row>
    <row r="66" spans="1:4" ht="29.5" x14ac:dyDescent="0.55000000000000004">
      <c r="A66" s="12">
        <v>44656</v>
      </c>
      <c r="B66" s="53" t="s">
        <v>135</v>
      </c>
      <c r="C66" s="52">
        <v>28</v>
      </c>
      <c r="D66" s="52"/>
    </row>
    <row r="67" spans="1:4" ht="29.5" x14ac:dyDescent="0.55000000000000004">
      <c r="A67" s="12"/>
      <c r="B67" s="53" t="s">
        <v>134</v>
      </c>
      <c r="C67" s="52"/>
      <c r="D67" s="52">
        <v>27</v>
      </c>
    </row>
    <row r="68" spans="1:4" ht="29.5" x14ac:dyDescent="0.55000000000000004">
      <c r="A68" s="12"/>
      <c r="B68" s="53" t="s">
        <v>145</v>
      </c>
      <c r="C68" s="52"/>
      <c r="D68" s="52">
        <v>1</v>
      </c>
    </row>
    <row r="69" spans="1:4" ht="29.5" x14ac:dyDescent="0.55000000000000004">
      <c r="A69" s="55">
        <v>44663</v>
      </c>
      <c r="B69" s="56" t="s">
        <v>141</v>
      </c>
      <c r="C69" s="57"/>
      <c r="D69" s="57">
        <v>80000</v>
      </c>
    </row>
    <row r="70" spans="1:4" ht="29.5" x14ac:dyDescent="0.55000000000000004">
      <c r="A70" s="55"/>
      <c r="B70" s="56" t="s">
        <v>224</v>
      </c>
      <c r="C70" s="57"/>
      <c r="D70" s="57">
        <f>800*22</f>
        <v>17600</v>
      </c>
    </row>
    <row r="71" spans="1:4" ht="29.5" x14ac:dyDescent="0.55000000000000004">
      <c r="A71" s="55"/>
      <c r="B71" s="56" t="s">
        <v>223</v>
      </c>
      <c r="C71" s="57">
        <v>97600</v>
      </c>
      <c r="D71" s="57"/>
    </row>
    <row r="72" spans="1:4" ht="29.5" x14ac:dyDescent="0.55000000000000004">
      <c r="A72" s="59">
        <v>44665</v>
      </c>
      <c r="B72" s="60" t="s">
        <v>146</v>
      </c>
      <c r="C72" s="61">
        <v>7000</v>
      </c>
      <c r="D72" s="61"/>
    </row>
    <row r="73" spans="1:4" ht="29.5" x14ac:dyDescent="0.55000000000000004">
      <c r="A73" s="59"/>
      <c r="B73" s="60" t="s">
        <v>214</v>
      </c>
      <c r="C73" s="61">
        <f>70*22</f>
        <v>1540</v>
      </c>
      <c r="D73" s="61"/>
    </row>
    <row r="74" spans="1:4" ht="29.5" x14ac:dyDescent="0.55000000000000004">
      <c r="A74" s="59"/>
      <c r="B74" s="60" t="s">
        <v>137</v>
      </c>
      <c r="C74" s="61"/>
      <c r="D74" s="61">
        <v>8540</v>
      </c>
    </row>
    <row r="75" spans="1:4" ht="29.5" x14ac:dyDescent="0.55000000000000004">
      <c r="A75" s="59">
        <v>44665</v>
      </c>
      <c r="B75" s="60" t="s">
        <v>137</v>
      </c>
      <c r="C75" s="61">
        <v>8540</v>
      </c>
      <c r="D75" s="61"/>
    </row>
    <row r="76" spans="1:4" ht="29.5" x14ac:dyDescent="0.55000000000000004">
      <c r="A76" s="59"/>
      <c r="B76" s="60" t="s">
        <v>135</v>
      </c>
      <c r="C76" s="61">
        <v>1</v>
      </c>
      <c r="D76" s="61"/>
    </row>
    <row r="77" spans="1:4" ht="29.5" x14ac:dyDescent="0.55000000000000004">
      <c r="A77" s="59"/>
      <c r="B77" s="60" t="s">
        <v>134</v>
      </c>
      <c r="C77" s="61"/>
      <c r="D77" s="61">
        <v>8541</v>
      </c>
    </row>
    <row r="78" spans="1:4" ht="29.5" x14ac:dyDescent="0.55000000000000004">
      <c r="A78" s="9">
        <v>44693</v>
      </c>
      <c r="B78" s="10" t="s">
        <v>223</v>
      </c>
      <c r="C78" s="11"/>
      <c r="D78" s="11">
        <v>97600</v>
      </c>
    </row>
    <row r="79" spans="1:4" ht="29.5" x14ac:dyDescent="0.55000000000000004">
      <c r="A79" s="9"/>
      <c r="B79" s="10" t="s">
        <v>134</v>
      </c>
      <c r="C79" s="11">
        <v>97600</v>
      </c>
      <c r="D79" s="11"/>
    </row>
    <row r="80" spans="1:4" ht="29.5" x14ac:dyDescent="0.55000000000000004">
      <c r="A80" s="34">
        <v>44701</v>
      </c>
      <c r="B80" s="35" t="s">
        <v>142</v>
      </c>
      <c r="C80" s="36"/>
      <c r="D80" s="36">
        <v>500</v>
      </c>
    </row>
    <row r="81" spans="1:4" ht="29.5" x14ac:dyDescent="0.55000000000000004">
      <c r="A81" s="34"/>
      <c r="B81" s="35" t="s">
        <v>229</v>
      </c>
      <c r="C81" s="36">
        <v>500</v>
      </c>
      <c r="D81" s="36"/>
    </row>
    <row r="82" spans="1:4" ht="29.5" x14ac:dyDescent="0.55000000000000004">
      <c r="A82" s="37">
        <v>44712</v>
      </c>
      <c r="B82" s="38" t="s">
        <v>139</v>
      </c>
      <c r="C82" s="39">
        <v>4385</v>
      </c>
      <c r="D82" s="39"/>
    </row>
    <row r="83" spans="1:4" ht="29.5" x14ac:dyDescent="0.55000000000000004">
      <c r="A83" s="37"/>
      <c r="B83" s="38" t="s">
        <v>220</v>
      </c>
      <c r="C83" s="39"/>
      <c r="D83" s="39">
        <v>4385</v>
      </c>
    </row>
    <row r="84" spans="1:4" ht="29.5" x14ac:dyDescent="0.55000000000000004">
      <c r="A84" s="37"/>
      <c r="B84" s="38" t="s">
        <v>140</v>
      </c>
      <c r="C84" s="39">
        <v>180</v>
      </c>
      <c r="D84" s="39"/>
    </row>
    <row r="85" spans="1:4" ht="29.5" x14ac:dyDescent="0.55000000000000004">
      <c r="A85" s="37"/>
      <c r="B85" s="38" t="s">
        <v>221</v>
      </c>
      <c r="C85" s="39"/>
      <c r="D85" s="39">
        <v>180</v>
      </c>
    </row>
    <row r="86" spans="1:4" ht="29.5" x14ac:dyDescent="0.55000000000000004">
      <c r="A86" s="13">
        <v>44717</v>
      </c>
      <c r="B86" s="15" t="s">
        <v>220</v>
      </c>
      <c r="C86" s="14">
        <v>4385</v>
      </c>
      <c r="D86" s="14"/>
    </row>
    <row r="87" spans="1:4" ht="29.5" x14ac:dyDescent="0.55000000000000004">
      <c r="A87" s="13"/>
      <c r="B87" s="15" t="s">
        <v>229</v>
      </c>
      <c r="C87" s="14"/>
      <c r="D87" s="14">
        <v>500</v>
      </c>
    </row>
    <row r="88" spans="1:4" ht="29.5" x14ac:dyDescent="0.55000000000000004">
      <c r="A88" s="13"/>
      <c r="B88" s="15" t="s">
        <v>222</v>
      </c>
      <c r="C88" s="14"/>
      <c r="D88" s="14">
        <v>850</v>
      </c>
    </row>
    <row r="89" spans="1:4" ht="29.5" x14ac:dyDescent="0.55000000000000004">
      <c r="A89" s="13"/>
      <c r="B89" s="15" t="s">
        <v>221</v>
      </c>
      <c r="C89" s="14"/>
      <c r="D89" s="14">
        <v>390</v>
      </c>
    </row>
    <row r="90" spans="1:4" ht="29.5" x14ac:dyDescent="0.55000000000000004">
      <c r="A90" s="13"/>
      <c r="B90" s="15" t="s">
        <v>135</v>
      </c>
      <c r="C90" s="14">
        <v>3</v>
      </c>
      <c r="D90" s="14"/>
    </row>
    <row r="91" spans="1:4" ht="29.5" x14ac:dyDescent="0.55000000000000004">
      <c r="A91" s="13"/>
      <c r="B91" s="15" t="s">
        <v>134</v>
      </c>
      <c r="C91" s="14"/>
      <c r="D91" s="14">
        <f>4388-SUM(D87:D89)</f>
        <v>2648</v>
      </c>
    </row>
    <row r="92" spans="1:4" ht="29.5" x14ac:dyDescent="0.55000000000000004">
      <c r="A92" s="12">
        <v>44722</v>
      </c>
      <c r="B92" s="53" t="s">
        <v>141</v>
      </c>
      <c r="C92" s="52"/>
      <c r="D92" s="52">
        <v>180</v>
      </c>
    </row>
    <row r="93" spans="1:4" ht="29.5" x14ac:dyDescent="0.55000000000000004">
      <c r="A93" s="12"/>
      <c r="B93" s="53" t="s">
        <v>224</v>
      </c>
      <c r="C93" s="52"/>
      <c r="D93" s="52">
        <f>1.8*22</f>
        <v>39.6</v>
      </c>
    </row>
    <row r="94" spans="1:4" ht="29.5" x14ac:dyDescent="0.55000000000000004">
      <c r="A94" s="12"/>
      <c r="B94" s="53" t="s">
        <v>223</v>
      </c>
      <c r="C94" s="52">
        <v>220</v>
      </c>
      <c r="D94" s="52"/>
    </row>
    <row r="95" spans="1:4" ht="29.5" x14ac:dyDescent="0.55000000000000004">
      <c r="A95" s="12">
        <v>44722</v>
      </c>
      <c r="B95" s="53" t="s">
        <v>142</v>
      </c>
      <c r="C95" s="52">
        <v>220</v>
      </c>
      <c r="D95" s="52"/>
    </row>
    <row r="96" spans="1:4" ht="29.5" x14ac:dyDescent="0.55000000000000004">
      <c r="A96" s="12"/>
      <c r="B96" s="53" t="s">
        <v>223</v>
      </c>
      <c r="C96" s="52"/>
      <c r="D96" s="52">
        <v>220</v>
      </c>
    </row>
    <row r="97" spans="1:4" ht="29.5" x14ac:dyDescent="0.55000000000000004">
      <c r="A97" s="55">
        <v>44724</v>
      </c>
      <c r="B97" s="56" t="s">
        <v>230</v>
      </c>
      <c r="C97" s="57">
        <v>30</v>
      </c>
      <c r="D97" s="57"/>
    </row>
    <row r="98" spans="1:4" ht="29.5" x14ac:dyDescent="0.55000000000000004">
      <c r="A98" s="55"/>
      <c r="B98" s="56" t="s">
        <v>214</v>
      </c>
      <c r="C98" s="57">
        <f>0.3*22</f>
        <v>6.6</v>
      </c>
      <c r="D98" s="57"/>
    </row>
    <row r="99" spans="1:4" ht="29.5" x14ac:dyDescent="0.55000000000000004">
      <c r="A99" s="55"/>
      <c r="B99" s="56" t="s">
        <v>223</v>
      </c>
      <c r="C99" s="57"/>
      <c r="D99" s="57">
        <v>37</v>
      </c>
    </row>
    <row r="100" spans="1:4" ht="29.5" x14ac:dyDescent="0.55000000000000004">
      <c r="A100" s="55">
        <v>44724</v>
      </c>
      <c r="B100" s="56" t="s">
        <v>141</v>
      </c>
      <c r="C100" s="57">
        <v>30</v>
      </c>
      <c r="D100" s="57"/>
    </row>
    <row r="101" spans="1:4" ht="29.5" x14ac:dyDescent="0.55000000000000004">
      <c r="A101" s="55"/>
      <c r="B101" s="56" t="s">
        <v>230</v>
      </c>
      <c r="C101" s="57"/>
      <c r="D101" s="57">
        <v>30</v>
      </c>
    </row>
    <row r="102" spans="1:4" ht="29.5" x14ac:dyDescent="0.55000000000000004">
      <c r="A102" s="59">
        <v>44742</v>
      </c>
      <c r="B102" s="60" t="s">
        <v>214</v>
      </c>
      <c r="C102" s="61"/>
      <c r="D102" s="61">
        <v>1540</v>
      </c>
    </row>
    <row r="103" spans="1:4" ht="29.5" x14ac:dyDescent="0.55000000000000004">
      <c r="A103" s="59"/>
      <c r="B103" s="60" t="s">
        <v>225</v>
      </c>
      <c r="C103" s="61">
        <v>1540</v>
      </c>
      <c r="D103" s="61"/>
    </row>
    <row r="104" spans="1:4" ht="29.5" x14ac:dyDescent="0.55000000000000004">
      <c r="A104" s="59"/>
      <c r="B104" s="60" t="s">
        <v>224</v>
      </c>
      <c r="C104" s="61">
        <v>17567</v>
      </c>
      <c r="D104" s="61"/>
    </row>
    <row r="105" spans="1:4" ht="29.5" x14ac:dyDescent="0.55000000000000004">
      <c r="A105" s="59"/>
      <c r="B105" s="60" t="s">
        <v>225</v>
      </c>
      <c r="C105" s="61"/>
      <c r="D105" s="61">
        <v>17567</v>
      </c>
    </row>
    <row r="106" spans="1:4" ht="29.5" x14ac:dyDescent="0.55000000000000004">
      <c r="A106" s="121"/>
      <c r="B106" s="122"/>
      <c r="C106" s="123"/>
      <c r="D106" s="123"/>
    </row>
    <row r="107" spans="1:4" ht="29.5" x14ac:dyDescent="0.55000000000000004">
      <c r="A107" s="34">
        <v>44926</v>
      </c>
      <c r="B107" s="35" t="s">
        <v>147</v>
      </c>
      <c r="C107" s="36">
        <v>270</v>
      </c>
      <c r="D107" s="36"/>
    </row>
    <row r="108" spans="1:4" ht="29.5" x14ac:dyDescent="0.55000000000000004">
      <c r="A108" s="34"/>
      <c r="B108" s="35" t="s">
        <v>148</v>
      </c>
      <c r="C108" s="36"/>
      <c r="D108" s="36">
        <v>270</v>
      </c>
    </row>
    <row r="109" spans="1:4" ht="29.5" x14ac:dyDescent="0.55000000000000004">
      <c r="A109" s="34">
        <v>44926</v>
      </c>
      <c r="B109" s="35" t="s">
        <v>149</v>
      </c>
      <c r="C109" s="36">
        <v>70</v>
      </c>
      <c r="D109" s="36"/>
    </row>
    <row r="110" spans="1:4" ht="29.5" x14ac:dyDescent="0.55000000000000004">
      <c r="A110" s="34"/>
      <c r="B110" s="35" t="s">
        <v>148</v>
      </c>
      <c r="C110" s="36"/>
      <c r="D110" s="36">
        <v>70</v>
      </c>
    </row>
    <row r="111" spans="1:4" ht="29.5" x14ac:dyDescent="0.55000000000000004">
      <c r="A111" s="34">
        <v>44926</v>
      </c>
      <c r="B111" s="35" t="s">
        <v>231</v>
      </c>
      <c r="C111" s="36">
        <v>40</v>
      </c>
      <c r="D111" s="36"/>
    </row>
    <row r="112" spans="1:4" ht="29.5" x14ac:dyDescent="0.55000000000000004">
      <c r="A112" s="34"/>
      <c r="B112" s="35" t="s">
        <v>148</v>
      </c>
      <c r="C112" s="36"/>
      <c r="D112" s="36">
        <v>40</v>
      </c>
    </row>
    <row r="113" spans="1:4" ht="29.5" x14ac:dyDescent="0.55000000000000004">
      <c r="A113" s="37">
        <v>44926</v>
      </c>
      <c r="B113" s="38" t="s">
        <v>150</v>
      </c>
      <c r="C113" s="39">
        <v>770</v>
      </c>
      <c r="D113" s="39"/>
    </row>
    <row r="114" spans="1:4" ht="29.5" x14ac:dyDescent="0.55000000000000004">
      <c r="A114" s="37"/>
      <c r="B114" s="38" t="s">
        <v>232</v>
      </c>
      <c r="C114" s="39"/>
      <c r="D114" s="39">
        <v>770</v>
      </c>
    </row>
    <row r="115" spans="1:4" ht="29.5" x14ac:dyDescent="0.55000000000000004">
      <c r="A115" s="12">
        <v>44926</v>
      </c>
      <c r="B115" s="53" t="s">
        <v>135</v>
      </c>
      <c r="C115" s="52">
        <v>124</v>
      </c>
      <c r="D115" s="52"/>
    </row>
    <row r="116" spans="1:4" ht="29.5" x14ac:dyDescent="0.55000000000000004">
      <c r="A116" s="12"/>
      <c r="B116" s="53" t="s">
        <v>151</v>
      </c>
      <c r="C116" s="52"/>
      <c r="D116" s="52">
        <v>124</v>
      </c>
    </row>
    <row r="117" spans="1:4" ht="29.5" x14ac:dyDescent="0.55000000000000004">
      <c r="A117" s="12">
        <v>44926</v>
      </c>
      <c r="B117" s="53" t="s">
        <v>233</v>
      </c>
      <c r="C117" s="52">
        <v>2</v>
      </c>
      <c r="D117" s="52"/>
    </row>
    <row r="118" spans="1:4" ht="29.5" x14ac:dyDescent="0.55000000000000004">
      <c r="A118" s="12"/>
      <c r="B118" s="53" t="s">
        <v>145</v>
      </c>
      <c r="C118" s="52"/>
      <c r="D118" s="52">
        <v>2</v>
      </c>
    </row>
    <row r="119" spans="1:4" ht="29.5" x14ac:dyDescent="0.55000000000000004">
      <c r="A119" s="55">
        <v>44926</v>
      </c>
      <c r="B119" s="56" t="s">
        <v>141</v>
      </c>
      <c r="C119" s="57">
        <v>14000</v>
      </c>
      <c r="D119" s="57"/>
    </row>
    <row r="120" spans="1:4" ht="29.5" x14ac:dyDescent="0.55000000000000004">
      <c r="A120" s="55"/>
      <c r="B120" s="56" t="s">
        <v>153</v>
      </c>
      <c r="C120" s="57"/>
      <c r="D120" s="57">
        <v>14000</v>
      </c>
    </row>
    <row r="121" spans="1:4" ht="29.5" x14ac:dyDescent="0.55000000000000004">
      <c r="A121" s="59">
        <v>44926</v>
      </c>
      <c r="B121" s="60" t="s">
        <v>234</v>
      </c>
      <c r="C121" s="61">
        <v>1400</v>
      </c>
      <c r="D121" s="61"/>
    </row>
    <row r="122" spans="1:4" ht="29.5" x14ac:dyDescent="0.55000000000000004">
      <c r="A122" s="59"/>
      <c r="B122" s="60" t="s">
        <v>235</v>
      </c>
      <c r="C122" s="61"/>
      <c r="D122" s="61">
        <v>1400</v>
      </c>
    </row>
    <row r="123" spans="1:4" ht="29.5" x14ac:dyDescent="0.55000000000000004">
      <c r="A123" s="59">
        <v>44926</v>
      </c>
      <c r="B123" s="60" t="s">
        <v>236</v>
      </c>
      <c r="C123" s="61">
        <v>500</v>
      </c>
      <c r="D123" s="61"/>
    </row>
    <row r="124" spans="1:4" ht="29.5" x14ac:dyDescent="0.55000000000000004">
      <c r="A124" s="59"/>
      <c r="B124" s="60" t="s">
        <v>237</v>
      </c>
      <c r="C124" s="61"/>
      <c r="D124" s="61">
        <v>500</v>
      </c>
    </row>
    <row r="125" spans="1:4" ht="29.5" x14ac:dyDescent="0.55000000000000004">
      <c r="A125" s="37">
        <v>44926</v>
      </c>
      <c r="B125" s="38" t="s">
        <v>239</v>
      </c>
      <c r="C125" s="39">
        <v>2800</v>
      </c>
      <c r="D125" s="39"/>
    </row>
    <row r="126" spans="1:4" ht="29.5" x14ac:dyDescent="0.55000000000000004">
      <c r="A126" s="37"/>
      <c r="B126" s="38" t="s">
        <v>146</v>
      </c>
      <c r="C126" s="39"/>
      <c r="D126" s="39">
        <v>2800</v>
      </c>
    </row>
    <row r="127" spans="1:4" ht="29.5" x14ac:dyDescent="0.55000000000000004">
      <c r="A127" s="12"/>
      <c r="B127" s="53"/>
      <c r="C127" s="52"/>
      <c r="D127" s="52"/>
    </row>
    <row r="128" spans="1:4" ht="29.5" x14ac:dyDescent="0.55000000000000004">
      <c r="A128" s="55"/>
      <c r="B128" s="56"/>
      <c r="C128" s="57"/>
      <c r="D128" s="57"/>
    </row>
    <row r="129" spans="1:4" ht="29.5" x14ac:dyDescent="0.55000000000000004">
      <c r="A129" s="55"/>
      <c r="B129" s="56"/>
      <c r="C129" s="57"/>
      <c r="D129" s="57"/>
    </row>
    <row r="130" spans="1:4" ht="29.5" x14ac:dyDescent="0.55000000000000004">
      <c r="A130" s="59"/>
      <c r="B130" s="60"/>
      <c r="C130" s="61"/>
      <c r="D130" s="61"/>
    </row>
    <row r="131" spans="1:4" ht="29.5" x14ac:dyDescent="0.55000000000000004">
      <c r="A131" s="59"/>
      <c r="B131" s="60"/>
      <c r="C131" s="61"/>
      <c r="D131" s="61"/>
    </row>
    <row r="132" spans="1:4" ht="29.5" x14ac:dyDescent="0.55000000000000004">
      <c r="A132" s="34"/>
      <c r="B132" s="35"/>
      <c r="C132" s="36"/>
      <c r="D132" s="36"/>
    </row>
    <row r="133" spans="1:4" ht="29.5" x14ac:dyDescent="0.55000000000000004">
      <c r="A133" s="34"/>
      <c r="B133" s="35"/>
      <c r="C133" s="36"/>
      <c r="D133" s="36"/>
    </row>
    <row r="134" spans="1:4" ht="29.5" x14ac:dyDescent="0.55000000000000004">
      <c r="A134" s="64"/>
      <c r="B134" s="65"/>
      <c r="C134" s="66"/>
      <c r="D134" s="19"/>
    </row>
    <row r="135" spans="1:4" ht="29.5" x14ac:dyDescent="0.55000000000000004">
      <c r="A135" s="64"/>
      <c r="B135" s="65"/>
      <c r="C135" s="66"/>
      <c r="D135" s="19"/>
    </row>
    <row r="136" spans="1:4" ht="29.5" x14ac:dyDescent="0.55000000000000004">
      <c r="A136" s="18"/>
      <c r="B136" s="38"/>
      <c r="C136" s="39"/>
      <c r="D136" s="39"/>
    </row>
    <row r="137" spans="1:4" ht="29.5" x14ac:dyDescent="0.55000000000000004">
      <c r="A137" s="18"/>
      <c r="B137" s="38"/>
      <c r="C137" s="39"/>
      <c r="D137" s="39"/>
    </row>
    <row r="138" spans="1:4" ht="29.5" x14ac:dyDescent="0.55000000000000004">
      <c r="A138" s="18"/>
      <c r="B138" s="38"/>
      <c r="C138" s="39"/>
      <c r="D138" s="39"/>
    </row>
    <row r="139" spans="1:4" ht="29.5" x14ac:dyDescent="0.55000000000000004">
      <c r="A139" s="18"/>
      <c r="B139" s="38"/>
      <c r="C139" s="39"/>
      <c r="D139" s="39"/>
    </row>
    <row r="140" spans="1:4" ht="29.5" x14ac:dyDescent="0.55000000000000004">
      <c r="A140" s="18"/>
      <c r="B140" s="38"/>
      <c r="C140" s="39"/>
      <c r="D140" s="39"/>
    </row>
    <row r="141" spans="1:4" ht="29.5" x14ac:dyDescent="0.55000000000000004">
      <c r="A141" s="18"/>
      <c r="B141" s="38"/>
      <c r="C141" s="39"/>
      <c r="D141" s="39"/>
    </row>
    <row r="142" spans="1:4" ht="29.5" x14ac:dyDescent="0.55000000000000004">
      <c r="A142" s="18"/>
      <c r="B142" s="38"/>
      <c r="C142" s="39"/>
      <c r="D142" s="39"/>
    </row>
    <row r="143" spans="1:4" ht="29.5" x14ac:dyDescent="0.55000000000000004">
      <c r="A143" s="18"/>
      <c r="B143" s="38"/>
      <c r="C143" s="39"/>
      <c r="D143" s="39"/>
    </row>
    <row r="144" spans="1:4" ht="29.5" x14ac:dyDescent="0.55000000000000004">
      <c r="A144" s="18"/>
      <c r="B144" s="38"/>
      <c r="C144" s="39"/>
      <c r="D144" s="39"/>
    </row>
    <row r="145" spans="1:4" ht="29.5" x14ac:dyDescent="0.55000000000000004">
      <c r="A145" s="18"/>
      <c r="B145" s="38"/>
      <c r="C145" s="39"/>
      <c r="D145" s="39"/>
    </row>
    <row r="146" spans="1:4" ht="29.5" x14ac:dyDescent="0.55000000000000004">
      <c r="A146" s="18"/>
      <c r="B146" s="38"/>
      <c r="C146" s="39"/>
      <c r="D146" s="39"/>
    </row>
    <row r="147" spans="1:4" ht="29.5" x14ac:dyDescent="0.55000000000000004">
      <c r="A147" s="18"/>
      <c r="B147" s="38"/>
      <c r="C147" s="39"/>
      <c r="D147" s="39"/>
    </row>
    <row r="148" spans="1:4" ht="29.5" x14ac:dyDescent="0.55000000000000004">
      <c r="A148" s="18"/>
      <c r="B148" s="38"/>
      <c r="C148" s="39"/>
      <c r="D148" s="39"/>
    </row>
    <row r="149" spans="1:4" ht="29.5" x14ac:dyDescent="0.55000000000000004">
      <c r="A149" s="18"/>
      <c r="B149" s="38"/>
      <c r="C149" s="39"/>
      <c r="D149" s="39"/>
    </row>
    <row r="150" spans="1:4" ht="29.5" x14ac:dyDescent="0.55000000000000004">
      <c r="A150" s="18"/>
      <c r="B150" s="15"/>
      <c r="C150" s="14"/>
      <c r="D150" s="14"/>
    </row>
    <row r="151" spans="1:4" ht="29.5" x14ac:dyDescent="0.55000000000000004">
      <c r="A151" s="18"/>
      <c r="B151" s="15"/>
      <c r="C151" s="14"/>
      <c r="D151" s="14"/>
    </row>
    <row r="152" spans="1:4" ht="29.5" x14ac:dyDescent="0.55000000000000004">
      <c r="A152" s="18"/>
      <c r="B152" s="15"/>
      <c r="C152" s="14"/>
      <c r="D152" s="14"/>
    </row>
    <row r="153" spans="1:4" ht="29.5" x14ac:dyDescent="0.55000000000000004">
      <c r="A153" s="18"/>
      <c r="B153" s="56"/>
      <c r="C153" s="57"/>
      <c r="D153" s="57"/>
    </row>
    <row r="154" spans="1:4" ht="29.5" x14ac:dyDescent="0.55000000000000004">
      <c r="A154" s="18"/>
      <c r="B154" s="56"/>
      <c r="C154" s="57"/>
      <c r="D154" s="57"/>
    </row>
    <row r="155" spans="1:4" ht="29.5" x14ac:dyDescent="0.55000000000000004">
      <c r="A155" s="18"/>
      <c r="B155" s="56"/>
      <c r="C155" s="57"/>
      <c r="D155" s="57"/>
    </row>
    <row r="156" spans="1:4" ht="29.5" x14ac:dyDescent="0.55000000000000004">
      <c r="A156" s="18"/>
      <c r="B156" s="56"/>
      <c r="C156" s="57"/>
      <c r="D156" s="57"/>
    </row>
    <row r="157" spans="1:4" ht="29.5" x14ac:dyDescent="0.55000000000000004">
      <c r="A157" s="18"/>
      <c r="B157" s="56"/>
      <c r="C157" s="57"/>
      <c r="D157" s="57"/>
    </row>
    <row r="158" spans="1:4" ht="29.5" x14ac:dyDescent="0.55000000000000004">
      <c r="A158" s="18"/>
      <c r="B158" s="56"/>
      <c r="C158" s="57"/>
      <c r="D158" s="57"/>
    </row>
    <row r="159" spans="1:4" ht="29.5" x14ac:dyDescent="0.55000000000000004">
      <c r="A159" s="18"/>
      <c r="B159" s="56"/>
      <c r="C159" s="57"/>
      <c r="D159" s="57"/>
    </row>
    <row r="160" spans="1:4" ht="29.5" x14ac:dyDescent="0.55000000000000004">
      <c r="A160" s="18"/>
      <c r="B160" s="56"/>
      <c r="C160" s="57"/>
      <c r="D160" s="57"/>
    </row>
    <row r="161" spans="1:4" ht="29.5" x14ac:dyDescent="0.55000000000000004">
      <c r="A161" s="18"/>
      <c r="B161" s="56"/>
      <c r="C161" s="57"/>
      <c r="D161" s="57"/>
    </row>
    <row r="162" spans="1:4" ht="30" thickBot="1" x14ac:dyDescent="0.6">
      <c r="A162" s="18"/>
      <c r="B162" s="56"/>
      <c r="C162" s="57"/>
      <c r="D162" s="57"/>
    </row>
    <row r="163" spans="1:4" ht="29.5" x14ac:dyDescent="0.55000000000000004">
      <c r="A163" s="18"/>
      <c r="B163" s="75"/>
      <c r="C163" s="72"/>
      <c r="D163" s="19"/>
    </row>
    <row r="164" spans="1:4" ht="29.5" x14ac:dyDescent="0.55000000000000004">
      <c r="A164" s="18"/>
      <c r="B164" s="75"/>
      <c r="C164" s="73"/>
      <c r="D164" s="19"/>
    </row>
    <row r="165" spans="1:4" ht="29.5" x14ac:dyDescent="0.55000000000000004">
      <c r="A165" s="18"/>
      <c r="B165" s="75"/>
      <c r="C165" s="73"/>
      <c r="D165" s="19"/>
    </row>
    <row r="166" spans="1:4" ht="29.5" x14ac:dyDescent="0.55000000000000004">
      <c r="B166" s="75"/>
      <c r="C166" s="73"/>
    </row>
    <row r="167" spans="1:4" ht="29.5" x14ac:dyDescent="0.55000000000000004">
      <c r="B167" s="75"/>
      <c r="C167" s="73"/>
    </row>
    <row r="168" spans="1:4" ht="29.5" x14ac:dyDescent="0.55000000000000004">
      <c r="B168" s="75"/>
      <c r="C168" s="73"/>
    </row>
    <row r="169" spans="1:4" ht="29.5" x14ac:dyDescent="0.55000000000000004">
      <c r="B169" s="75"/>
      <c r="C169" s="73"/>
    </row>
    <row r="170" spans="1:4" ht="29.5" x14ac:dyDescent="0.55000000000000004">
      <c r="B170" s="75"/>
      <c r="C170" s="73"/>
    </row>
    <row r="171" spans="1:4" ht="29.5" x14ac:dyDescent="0.55000000000000004">
      <c r="B171" s="75"/>
      <c r="C171" s="73"/>
    </row>
    <row r="172" spans="1:4" ht="29.5" x14ac:dyDescent="0.55000000000000004">
      <c r="B172" s="75"/>
      <c r="C172" s="73"/>
    </row>
    <row r="173" spans="1:4" ht="29.5" x14ac:dyDescent="0.55000000000000004">
      <c r="B173" s="75"/>
      <c r="C173" s="73"/>
    </row>
    <row r="174" spans="1:4" ht="29.5" x14ac:dyDescent="0.55000000000000004">
      <c r="B174" s="75"/>
      <c r="C174" s="73"/>
    </row>
    <row r="175" spans="1:4" ht="29.5" x14ac:dyDescent="0.55000000000000004">
      <c r="B175" s="75"/>
      <c r="C175" s="73"/>
      <c r="D175" s="11"/>
    </row>
    <row r="176" spans="1:4" ht="29.5" x14ac:dyDescent="0.55000000000000004">
      <c r="B176" s="95"/>
      <c r="C176" s="96"/>
      <c r="D176" s="97"/>
    </row>
    <row r="177" spans="2:4" ht="29.5" x14ac:dyDescent="0.55000000000000004">
      <c r="B177" s="95"/>
      <c r="C177" s="96"/>
      <c r="D177" s="98"/>
    </row>
    <row r="178" spans="2:4" ht="29.5" x14ac:dyDescent="0.55000000000000004">
      <c r="B178" s="95"/>
      <c r="C178" s="96"/>
      <c r="D178" s="97"/>
    </row>
    <row r="179" spans="2:4" ht="29.5" x14ac:dyDescent="0.55000000000000004">
      <c r="B179" s="95"/>
      <c r="C179" s="96"/>
      <c r="D179" s="98"/>
    </row>
    <row r="180" spans="2:4" ht="29.5" x14ac:dyDescent="0.55000000000000004">
      <c r="B180" s="75"/>
      <c r="C180" s="73"/>
    </row>
    <row r="181" spans="2:4" ht="29.5" x14ac:dyDescent="0.55000000000000004">
      <c r="B181" s="75"/>
      <c r="C181" s="73"/>
    </row>
    <row r="182" spans="2:4" ht="29.5" x14ac:dyDescent="0.55000000000000004">
      <c r="B182" s="74"/>
      <c r="C182" s="93"/>
      <c r="D182" s="94"/>
    </row>
    <row r="183" spans="2:4" ht="29.5" x14ac:dyDescent="0.55000000000000004">
      <c r="B183" s="27"/>
      <c r="C183" s="93"/>
      <c r="D183" s="93"/>
    </row>
    <row r="184" spans="2:4" ht="29.5" x14ac:dyDescent="0.55000000000000004">
      <c r="B184" s="27"/>
      <c r="C184" s="73"/>
      <c r="D184" s="73"/>
    </row>
    <row r="185" spans="2:4" ht="29.5" x14ac:dyDescent="0.55000000000000004">
      <c r="B185" s="27"/>
    </row>
    <row r="186" spans="2:4" ht="29.5" x14ac:dyDescent="0.55000000000000004">
      <c r="B186" s="27"/>
    </row>
    <row r="187" spans="2:4" ht="29.5" x14ac:dyDescent="0.55000000000000004">
      <c r="B187" s="27"/>
    </row>
    <row r="188" spans="2:4" ht="29.5" x14ac:dyDescent="0.55000000000000004">
      <c r="B188" s="27"/>
    </row>
    <row r="189" spans="2:4" ht="29.5" x14ac:dyDescent="0.55000000000000004">
      <c r="B189" s="27"/>
    </row>
    <row r="190" spans="2:4" ht="29.5" x14ac:dyDescent="0.55000000000000004">
      <c r="B190" s="27"/>
    </row>
    <row r="191" spans="2:4" ht="29.5" x14ac:dyDescent="0.55000000000000004">
      <c r="B191" s="27"/>
    </row>
    <row r="192" spans="2:4" ht="29.5" x14ac:dyDescent="0.55000000000000004">
      <c r="B192" s="27"/>
    </row>
    <row r="193" spans="2:2" ht="29.5" x14ac:dyDescent="0.55000000000000004">
      <c r="B193" s="27"/>
    </row>
    <row r="194" spans="2:2" ht="29.5" x14ac:dyDescent="0.55000000000000004">
      <c r="B194" s="27"/>
    </row>
    <row r="195" spans="2:2" ht="29.5" x14ac:dyDescent="0.55000000000000004">
      <c r="B195" s="27"/>
    </row>
    <row r="196" spans="2:2" ht="29.5" x14ac:dyDescent="0.55000000000000004">
      <c r="B196" s="27"/>
    </row>
    <row r="197" spans="2:2" ht="29.5" x14ac:dyDescent="0.55000000000000004">
      <c r="B197" s="27"/>
    </row>
    <row r="198" spans="2:2" ht="29.5" x14ac:dyDescent="0.55000000000000004">
      <c r="B198" s="27"/>
    </row>
    <row r="199" spans="2:2" ht="29.5" x14ac:dyDescent="0.55000000000000004">
      <c r="B199" s="27"/>
    </row>
    <row r="200" spans="2:2" ht="29.5" x14ac:dyDescent="0.55000000000000004">
      <c r="B200" s="27"/>
    </row>
    <row r="201" spans="2:2" ht="29.5" x14ac:dyDescent="0.55000000000000004">
      <c r="B201" s="27"/>
    </row>
    <row r="202" spans="2:2" ht="29.5" x14ac:dyDescent="0.55000000000000004">
      <c r="B202" s="27"/>
    </row>
    <row r="203" spans="2:2" ht="29.5" x14ac:dyDescent="0.55000000000000004">
      <c r="B203" s="27"/>
    </row>
    <row r="204" spans="2:2" ht="29.5" x14ac:dyDescent="0.55000000000000004">
      <c r="B204" s="27"/>
    </row>
  </sheetData>
  <phoneticPr fontId="2" type="noConversion"/>
  <pageMargins left="0.75" right="0.75" top="1" bottom="1" header="0.5" footer="0.5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15AE6-98A2-4621-A980-B2AAC8E6F499}">
  <dimension ref="A2:D29"/>
  <sheetViews>
    <sheetView topLeftCell="A9" zoomScale="80" zoomScaleNormal="80" workbookViewId="0">
      <selection activeCell="C11" sqref="C11"/>
    </sheetView>
  </sheetViews>
  <sheetFormatPr defaultColWidth="11.453125" defaultRowHeight="12.5" x14ac:dyDescent="0.25"/>
  <cols>
    <col min="1" max="1" width="73.7265625" style="20" customWidth="1"/>
    <col min="2" max="2" width="24.26953125" style="20" customWidth="1"/>
    <col min="3" max="3" width="61.453125" style="20" bestFit="1" customWidth="1"/>
    <col min="4" max="4" width="25.7265625" style="20" customWidth="1"/>
    <col min="5" max="256" width="11.453125" style="20"/>
    <col min="257" max="257" width="52.1796875" style="20" bestFit="1" customWidth="1"/>
    <col min="258" max="258" width="24.26953125" style="20" customWidth="1"/>
    <col min="259" max="259" width="61.453125" style="20" bestFit="1" customWidth="1"/>
    <col min="260" max="260" width="25.7265625" style="20" customWidth="1"/>
    <col min="261" max="512" width="11.453125" style="20"/>
    <col min="513" max="513" width="52.1796875" style="20" bestFit="1" customWidth="1"/>
    <col min="514" max="514" width="24.26953125" style="20" customWidth="1"/>
    <col min="515" max="515" width="61.453125" style="20" bestFit="1" customWidth="1"/>
    <col min="516" max="516" width="25.7265625" style="20" customWidth="1"/>
    <col min="517" max="768" width="11.453125" style="20"/>
    <col min="769" max="769" width="52.1796875" style="20" bestFit="1" customWidth="1"/>
    <col min="770" max="770" width="24.26953125" style="20" customWidth="1"/>
    <col min="771" max="771" width="61.453125" style="20" bestFit="1" customWidth="1"/>
    <col min="772" max="772" width="25.7265625" style="20" customWidth="1"/>
    <col min="773" max="1024" width="11.453125" style="20"/>
    <col min="1025" max="1025" width="52.1796875" style="20" bestFit="1" customWidth="1"/>
    <col min="1026" max="1026" width="24.26953125" style="20" customWidth="1"/>
    <col min="1027" max="1027" width="61.453125" style="20" bestFit="1" customWidth="1"/>
    <col min="1028" max="1028" width="25.7265625" style="20" customWidth="1"/>
    <col min="1029" max="1280" width="11.453125" style="20"/>
    <col min="1281" max="1281" width="52.1796875" style="20" bestFit="1" customWidth="1"/>
    <col min="1282" max="1282" width="24.26953125" style="20" customWidth="1"/>
    <col min="1283" max="1283" width="61.453125" style="20" bestFit="1" customWidth="1"/>
    <col min="1284" max="1284" width="25.7265625" style="20" customWidth="1"/>
    <col min="1285" max="1536" width="11.453125" style="20"/>
    <col min="1537" max="1537" width="52.1796875" style="20" bestFit="1" customWidth="1"/>
    <col min="1538" max="1538" width="24.26953125" style="20" customWidth="1"/>
    <col min="1539" max="1539" width="61.453125" style="20" bestFit="1" customWidth="1"/>
    <col min="1540" max="1540" width="25.7265625" style="20" customWidth="1"/>
    <col min="1541" max="1792" width="11.453125" style="20"/>
    <col min="1793" max="1793" width="52.1796875" style="20" bestFit="1" customWidth="1"/>
    <col min="1794" max="1794" width="24.26953125" style="20" customWidth="1"/>
    <col min="1795" max="1795" width="61.453125" style="20" bestFit="1" customWidth="1"/>
    <col min="1796" max="1796" width="25.7265625" style="20" customWidth="1"/>
    <col min="1797" max="2048" width="11.453125" style="20"/>
    <col min="2049" max="2049" width="52.1796875" style="20" bestFit="1" customWidth="1"/>
    <col min="2050" max="2050" width="24.26953125" style="20" customWidth="1"/>
    <col min="2051" max="2051" width="61.453125" style="20" bestFit="1" customWidth="1"/>
    <col min="2052" max="2052" width="25.7265625" style="20" customWidth="1"/>
    <col min="2053" max="2304" width="11.453125" style="20"/>
    <col min="2305" max="2305" width="52.1796875" style="20" bestFit="1" customWidth="1"/>
    <col min="2306" max="2306" width="24.26953125" style="20" customWidth="1"/>
    <col min="2307" max="2307" width="61.453125" style="20" bestFit="1" customWidth="1"/>
    <col min="2308" max="2308" width="25.7265625" style="20" customWidth="1"/>
    <col min="2309" max="2560" width="11.453125" style="20"/>
    <col min="2561" max="2561" width="52.1796875" style="20" bestFit="1" customWidth="1"/>
    <col min="2562" max="2562" width="24.26953125" style="20" customWidth="1"/>
    <col min="2563" max="2563" width="61.453125" style="20" bestFit="1" customWidth="1"/>
    <col min="2564" max="2564" width="25.7265625" style="20" customWidth="1"/>
    <col min="2565" max="2816" width="11.453125" style="20"/>
    <col min="2817" max="2817" width="52.1796875" style="20" bestFit="1" customWidth="1"/>
    <col min="2818" max="2818" width="24.26953125" style="20" customWidth="1"/>
    <col min="2819" max="2819" width="61.453125" style="20" bestFit="1" customWidth="1"/>
    <col min="2820" max="2820" width="25.7265625" style="20" customWidth="1"/>
    <col min="2821" max="3072" width="11.453125" style="20"/>
    <col min="3073" max="3073" width="52.1796875" style="20" bestFit="1" customWidth="1"/>
    <col min="3074" max="3074" width="24.26953125" style="20" customWidth="1"/>
    <col min="3075" max="3075" width="61.453125" style="20" bestFit="1" customWidth="1"/>
    <col min="3076" max="3076" width="25.7265625" style="20" customWidth="1"/>
    <col min="3077" max="3328" width="11.453125" style="20"/>
    <col min="3329" max="3329" width="52.1796875" style="20" bestFit="1" customWidth="1"/>
    <col min="3330" max="3330" width="24.26953125" style="20" customWidth="1"/>
    <col min="3331" max="3331" width="61.453125" style="20" bestFit="1" customWidth="1"/>
    <col min="3332" max="3332" width="25.7265625" style="20" customWidth="1"/>
    <col min="3333" max="3584" width="11.453125" style="20"/>
    <col min="3585" max="3585" width="52.1796875" style="20" bestFit="1" customWidth="1"/>
    <col min="3586" max="3586" width="24.26953125" style="20" customWidth="1"/>
    <col min="3587" max="3587" width="61.453125" style="20" bestFit="1" customWidth="1"/>
    <col min="3588" max="3588" width="25.7265625" style="20" customWidth="1"/>
    <col min="3589" max="3840" width="11.453125" style="20"/>
    <col min="3841" max="3841" width="52.1796875" style="20" bestFit="1" customWidth="1"/>
    <col min="3842" max="3842" width="24.26953125" style="20" customWidth="1"/>
    <col min="3843" max="3843" width="61.453125" style="20" bestFit="1" customWidth="1"/>
    <col min="3844" max="3844" width="25.7265625" style="20" customWidth="1"/>
    <col min="3845" max="4096" width="11.453125" style="20"/>
    <col min="4097" max="4097" width="52.1796875" style="20" bestFit="1" customWidth="1"/>
    <col min="4098" max="4098" width="24.26953125" style="20" customWidth="1"/>
    <col min="4099" max="4099" width="61.453125" style="20" bestFit="1" customWidth="1"/>
    <col min="4100" max="4100" width="25.7265625" style="20" customWidth="1"/>
    <col min="4101" max="4352" width="11.453125" style="20"/>
    <col min="4353" max="4353" width="52.1796875" style="20" bestFit="1" customWidth="1"/>
    <col min="4354" max="4354" width="24.26953125" style="20" customWidth="1"/>
    <col min="4355" max="4355" width="61.453125" style="20" bestFit="1" customWidth="1"/>
    <col min="4356" max="4356" width="25.7265625" style="20" customWidth="1"/>
    <col min="4357" max="4608" width="11.453125" style="20"/>
    <col min="4609" max="4609" width="52.1796875" style="20" bestFit="1" customWidth="1"/>
    <col min="4610" max="4610" width="24.26953125" style="20" customWidth="1"/>
    <col min="4611" max="4611" width="61.453125" style="20" bestFit="1" customWidth="1"/>
    <col min="4612" max="4612" width="25.7265625" style="20" customWidth="1"/>
    <col min="4613" max="4864" width="11.453125" style="20"/>
    <col min="4865" max="4865" width="52.1796875" style="20" bestFit="1" customWidth="1"/>
    <col min="4866" max="4866" width="24.26953125" style="20" customWidth="1"/>
    <col min="4867" max="4867" width="61.453125" style="20" bestFit="1" customWidth="1"/>
    <col min="4868" max="4868" width="25.7265625" style="20" customWidth="1"/>
    <col min="4869" max="5120" width="11.453125" style="20"/>
    <col min="5121" max="5121" width="52.1796875" style="20" bestFit="1" customWidth="1"/>
    <col min="5122" max="5122" width="24.26953125" style="20" customWidth="1"/>
    <col min="5123" max="5123" width="61.453125" style="20" bestFit="1" customWidth="1"/>
    <col min="5124" max="5124" width="25.7265625" style="20" customWidth="1"/>
    <col min="5125" max="5376" width="11.453125" style="20"/>
    <col min="5377" max="5377" width="52.1796875" style="20" bestFit="1" customWidth="1"/>
    <col min="5378" max="5378" width="24.26953125" style="20" customWidth="1"/>
    <col min="5379" max="5379" width="61.453125" style="20" bestFit="1" customWidth="1"/>
    <col min="5380" max="5380" width="25.7265625" style="20" customWidth="1"/>
    <col min="5381" max="5632" width="11.453125" style="20"/>
    <col min="5633" max="5633" width="52.1796875" style="20" bestFit="1" customWidth="1"/>
    <col min="5634" max="5634" width="24.26953125" style="20" customWidth="1"/>
    <col min="5635" max="5635" width="61.453125" style="20" bestFit="1" customWidth="1"/>
    <col min="5636" max="5636" width="25.7265625" style="20" customWidth="1"/>
    <col min="5637" max="5888" width="11.453125" style="20"/>
    <col min="5889" max="5889" width="52.1796875" style="20" bestFit="1" customWidth="1"/>
    <col min="5890" max="5890" width="24.26953125" style="20" customWidth="1"/>
    <col min="5891" max="5891" width="61.453125" style="20" bestFit="1" customWidth="1"/>
    <col min="5892" max="5892" width="25.7265625" style="20" customWidth="1"/>
    <col min="5893" max="6144" width="11.453125" style="20"/>
    <col min="6145" max="6145" width="52.1796875" style="20" bestFit="1" customWidth="1"/>
    <col min="6146" max="6146" width="24.26953125" style="20" customWidth="1"/>
    <col min="6147" max="6147" width="61.453125" style="20" bestFit="1" customWidth="1"/>
    <col min="6148" max="6148" width="25.7265625" style="20" customWidth="1"/>
    <col min="6149" max="6400" width="11.453125" style="20"/>
    <col min="6401" max="6401" width="52.1796875" style="20" bestFit="1" customWidth="1"/>
    <col min="6402" max="6402" width="24.26953125" style="20" customWidth="1"/>
    <col min="6403" max="6403" width="61.453125" style="20" bestFit="1" customWidth="1"/>
    <col min="6404" max="6404" width="25.7265625" style="20" customWidth="1"/>
    <col min="6405" max="6656" width="11.453125" style="20"/>
    <col min="6657" max="6657" width="52.1796875" style="20" bestFit="1" customWidth="1"/>
    <col min="6658" max="6658" width="24.26953125" style="20" customWidth="1"/>
    <col min="6659" max="6659" width="61.453125" style="20" bestFit="1" customWidth="1"/>
    <col min="6660" max="6660" width="25.7265625" style="20" customWidth="1"/>
    <col min="6661" max="6912" width="11.453125" style="20"/>
    <col min="6913" max="6913" width="52.1796875" style="20" bestFit="1" customWidth="1"/>
    <col min="6914" max="6914" width="24.26953125" style="20" customWidth="1"/>
    <col min="6915" max="6915" width="61.453125" style="20" bestFit="1" customWidth="1"/>
    <col min="6916" max="6916" width="25.7265625" style="20" customWidth="1"/>
    <col min="6917" max="7168" width="11.453125" style="20"/>
    <col min="7169" max="7169" width="52.1796875" style="20" bestFit="1" customWidth="1"/>
    <col min="7170" max="7170" width="24.26953125" style="20" customWidth="1"/>
    <col min="7171" max="7171" width="61.453125" style="20" bestFit="1" customWidth="1"/>
    <col min="7172" max="7172" width="25.7265625" style="20" customWidth="1"/>
    <col min="7173" max="7424" width="11.453125" style="20"/>
    <col min="7425" max="7425" width="52.1796875" style="20" bestFit="1" customWidth="1"/>
    <col min="7426" max="7426" width="24.26953125" style="20" customWidth="1"/>
    <col min="7427" max="7427" width="61.453125" style="20" bestFit="1" customWidth="1"/>
    <col min="7428" max="7428" width="25.7265625" style="20" customWidth="1"/>
    <col min="7429" max="7680" width="11.453125" style="20"/>
    <col min="7681" max="7681" width="52.1796875" style="20" bestFit="1" customWidth="1"/>
    <col min="7682" max="7682" width="24.26953125" style="20" customWidth="1"/>
    <col min="7683" max="7683" width="61.453125" style="20" bestFit="1" customWidth="1"/>
    <col min="7684" max="7684" width="25.7265625" style="20" customWidth="1"/>
    <col min="7685" max="7936" width="11.453125" style="20"/>
    <col min="7937" max="7937" width="52.1796875" style="20" bestFit="1" customWidth="1"/>
    <col min="7938" max="7938" width="24.26953125" style="20" customWidth="1"/>
    <col min="7939" max="7939" width="61.453125" style="20" bestFit="1" customWidth="1"/>
    <col min="7940" max="7940" width="25.7265625" style="20" customWidth="1"/>
    <col min="7941" max="8192" width="11.453125" style="20"/>
    <col min="8193" max="8193" width="52.1796875" style="20" bestFit="1" customWidth="1"/>
    <col min="8194" max="8194" width="24.26953125" style="20" customWidth="1"/>
    <col min="8195" max="8195" width="61.453125" style="20" bestFit="1" customWidth="1"/>
    <col min="8196" max="8196" width="25.7265625" style="20" customWidth="1"/>
    <col min="8197" max="8448" width="11.453125" style="20"/>
    <col min="8449" max="8449" width="52.1796875" style="20" bestFit="1" customWidth="1"/>
    <col min="8450" max="8450" width="24.26953125" style="20" customWidth="1"/>
    <col min="8451" max="8451" width="61.453125" style="20" bestFit="1" customWidth="1"/>
    <col min="8452" max="8452" width="25.7265625" style="20" customWidth="1"/>
    <col min="8453" max="8704" width="11.453125" style="20"/>
    <col min="8705" max="8705" width="52.1796875" style="20" bestFit="1" customWidth="1"/>
    <col min="8706" max="8706" width="24.26953125" style="20" customWidth="1"/>
    <col min="8707" max="8707" width="61.453125" style="20" bestFit="1" customWidth="1"/>
    <col min="8708" max="8708" width="25.7265625" style="20" customWidth="1"/>
    <col min="8709" max="8960" width="11.453125" style="20"/>
    <col min="8961" max="8961" width="52.1796875" style="20" bestFit="1" customWidth="1"/>
    <col min="8962" max="8962" width="24.26953125" style="20" customWidth="1"/>
    <col min="8963" max="8963" width="61.453125" style="20" bestFit="1" customWidth="1"/>
    <col min="8964" max="8964" width="25.7265625" style="20" customWidth="1"/>
    <col min="8965" max="9216" width="11.453125" style="20"/>
    <col min="9217" max="9217" width="52.1796875" style="20" bestFit="1" customWidth="1"/>
    <col min="9218" max="9218" width="24.26953125" style="20" customWidth="1"/>
    <col min="9219" max="9219" width="61.453125" style="20" bestFit="1" customWidth="1"/>
    <col min="9220" max="9220" width="25.7265625" style="20" customWidth="1"/>
    <col min="9221" max="9472" width="11.453125" style="20"/>
    <col min="9473" max="9473" width="52.1796875" style="20" bestFit="1" customWidth="1"/>
    <col min="9474" max="9474" width="24.26953125" style="20" customWidth="1"/>
    <col min="9475" max="9475" width="61.453125" style="20" bestFit="1" customWidth="1"/>
    <col min="9476" max="9476" width="25.7265625" style="20" customWidth="1"/>
    <col min="9477" max="9728" width="11.453125" style="20"/>
    <col min="9729" max="9729" width="52.1796875" style="20" bestFit="1" customWidth="1"/>
    <col min="9730" max="9730" width="24.26953125" style="20" customWidth="1"/>
    <col min="9731" max="9731" width="61.453125" style="20" bestFit="1" customWidth="1"/>
    <col min="9732" max="9732" width="25.7265625" style="20" customWidth="1"/>
    <col min="9733" max="9984" width="11.453125" style="20"/>
    <col min="9985" max="9985" width="52.1796875" style="20" bestFit="1" customWidth="1"/>
    <col min="9986" max="9986" width="24.26953125" style="20" customWidth="1"/>
    <col min="9987" max="9987" width="61.453125" style="20" bestFit="1" customWidth="1"/>
    <col min="9988" max="9988" width="25.7265625" style="20" customWidth="1"/>
    <col min="9989" max="10240" width="11.453125" style="20"/>
    <col min="10241" max="10241" width="52.1796875" style="20" bestFit="1" customWidth="1"/>
    <col min="10242" max="10242" width="24.26953125" style="20" customWidth="1"/>
    <col min="10243" max="10243" width="61.453125" style="20" bestFit="1" customWidth="1"/>
    <col min="10244" max="10244" width="25.7265625" style="20" customWidth="1"/>
    <col min="10245" max="10496" width="11.453125" style="20"/>
    <col min="10497" max="10497" width="52.1796875" style="20" bestFit="1" customWidth="1"/>
    <col min="10498" max="10498" width="24.26953125" style="20" customWidth="1"/>
    <col min="10499" max="10499" width="61.453125" style="20" bestFit="1" customWidth="1"/>
    <col min="10500" max="10500" width="25.7265625" style="20" customWidth="1"/>
    <col min="10501" max="10752" width="11.453125" style="20"/>
    <col min="10753" max="10753" width="52.1796875" style="20" bestFit="1" customWidth="1"/>
    <col min="10754" max="10754" width="24.26953125" style="20" customWidth="1"/>
    <col min="10755" max="10755" width="61.453125" style="20" bestFit="1" customWidth="1"/>
    <col min="10756" max="10756" width="25.7265625" style="20" customWidth="1"/>
    <col min="10757" max="11008" width="11.453125" style="20"/>
    <col min="11009" max="11009" width="52.1796875" style="20" bestFit="1" customWidth="1"/>
    <col min="11010" max="11010" width="24.26953125" style="20" customWidth="1"/>
    <col min="11011" max="11011" width="61.453125" style="20" bestFit="1" customWidth="1"/>
    <col min="11012" max="11012" width="25.7265625" style="20" customWidth="1"/>
    <col min="11013" max="11264" width="11.453125" style="20"/>
    <col min="11265" max="11265" width="52.1796875" style="20" bestFit="1" customWidth="1"/>
    <col min="11266" max="11266" width="24.26953125" style="20" customWidth="1"/>
    <col min="11267" max="11267" width="61.453125" style="20" bestFit="1" customWidth="1"/>
    <col min="11268" max="11268" width="25.7265625" style="20" customWidth="1"/>
    <col min="11269" max="11520" width="11.453125" style="20"/>
    <col min="11521" max="11521" width="52.1796875" style="20" bestFit="1" customWidth="1"/>
    <col min="11522" max="11522" width="24.26953125" style="20" customWidth="1"/>
    <col min="11523" max="11523" width="61.453125" style="20" bestFit="1" customWidth="1"/>
    <col min="11524" max="11524" width="25.7265625" style="20" customWidth="1"/>
    <col min="11525" max="11776" width="11.453125" style="20"/>
    <col min="11777" max="11777" width="52.1796875" style="20" bestFit="1" customWidth="1"/>
    <col min="11778" max="11778" width="24.26953125" style="20" customWidth="1"/>
    <col min="11779" max="11779" width="61.453125" style="20" bestFit="1" customWidth="1"/>
    <col min="11780" max="11780" width="25.7265625" style="20" customWidth="1"/>
    <col min="11781" max="12032" width="11.453125" style="20"/>
    <col min="12033" max="12033" width="52.1796875" style="20" bestFit="1" customWidth="1"/>
    <col min="12034" max="12034" width="24.26953125" style="20" customWidth="1"/>
    <col min="12035" max="12035" width="61.453125" style="20" bestFit="1" customWidth="1"/>
    <col min="12036" max="12036" width="25.7265625" style="20" customWidth="1"/>
    <col min="12037" max="12288" width="11.453125" style="20"/>
    <col min="12289" max="12289" width="52.1796875" style="20" bestFit="1" customWidth="1"/>
    <col min="12290" max="12290" width="24.26953125" style="20" customWidth="1"/>
    <col min="12291" max="12291" width="61.453125" style="20" bestFit="1" customWidth="1"/>
    <col min="12292" max="12292" width="25.7265625" style="20" customWidth="1"/>
    <col min="12293" max="12544" width="11.453125" style="20"/>
    <col min="12545" max="12545" width="52.1796875" style="20" bestFit="1" customWidth="1"/>
    <col min="12546" max="12546" width="24.26953125" style="20" customWidth="1"/>
    <col min="12547" max="12547" width="61.453125" style="20" bestFit="1" customWidth="1"/>
    <col min="12548" max="12548" width="25.7265625" style="20" customWidth="1"/>
    <col min="12549" max="12800" width="11.453125" style="20"/>
    <col min="12801" max="12801" width="52.1796875" style="20" bestFit="1" customWidth="1"/>
    <col min="12802" max="12802" width="24.26953125" style="20" customWidth="1"/>
    <col min="12803" max="12803" width="61.453125" style="20" bestFit="1" customWidth="1"/>
    <col min="12804" max="12804" width="25.7265625" style="20" customWidth="1"/>
    <col min="12805" max="13056" width="11.453125" style="20"/>
    <col min="13057" max="13057" width="52.1796875" style="20" bestFit="1" customWidth="1"/>
    <col min="13058" max="13058" width="24.26953125" style="20" customWidth="1"/>
    <col min="13059" max="13059" width="61.453125" style="20" bestFit="1" customWidth="1"/>
    <col min="13060" max="13060" width="25.7265625" style="20" customWidth="1"/>
    <col min="13061" max="13312" width="11.453125" style="20"/>
    <col min="13313" max="13313" width="52.1796875" style="20" bestFit="1" customWidth="1"/>
    <col min="13314" max="13314" width="24.26953125" style="20" customWidth="1"/>
    <col min="13315" max="13315" width="61.453125" style="20" bestFit="1" customWidth="1"/>
    <col min="13316" max="13316" width="25.7265625" style="20" customWidth="1"/>
    <col min="13317" max="13568" width="11.453125" style="20"/>
    <col min="13569" max="13569" width="52.1796875" style="20" bestFit="1" customWidth="1"/>
    <col min="13570" max="13570" width="24.26953125" style="20" customWidth="1"/>
    <col min="13571" max="13571" width="61.453125" style="20" bestFit="1" customWidth="1"/>
    <col min="13572" max="13572" width="25.7265625" style="20" customWidth="1"/>
    <col min="13573" max="13824" width="11.453125" style="20"/>
    <col min="13825" max="13825" width="52.1796875" style="20" bestFit="1" customWidth="1"/>
    <col min="13826" max="13826" width="24.26953125" style="20" customWidth="1"/>
    <col min="13827" max="13827" width="61.453125" style="20" bestFit="1" customWidth="1"/>
    <col min="13828" max="13828" width="25.7265625" style="20" customWidth="1"/>
    <col min="13829" max="14080" width="11.453125" style="20"/>
    <col min="14081" max="14081" width="52.1796875" style="20" bestFit="1" customWidth="1"/>
    <col min="14082" max="14082" width="24.26953125" style="20" customWidth="1"/>
    <col min="14083" max="14083" width="61.453125" style="20" bestFit="1" customWidth="1"/>
    <col min="14084" max="14084" width="25.7265625" style="20" customWidth="1"/>
    <col min="14085" max="14336" width="11.453125" style="20"/>
    <col min="14337" max="14337" width="52.1796875" style="20" bestFit="1" customWidth="1"/>
    <col min="14338" max="14338" width="24.26953125" style="20" customWidth="1"/>
    <col min="14339" max="14339" width="61.453125" style="20" bestFit="1" customWidth="1"/>
    <col min="14340" max="14340" width="25.7265625" style="20" customWidth="1"/>
    <col min="14341" max="14592" width="11.453125" style="20"/>
    <col min="14593" max="14593" width="52.1796875" style="20" bestFit="1" customWidth="1"/>
    <col min="14594" max="14594" width="24.26953125" style="20" customWidth="1"/>
    <col min="14595" max="14595" width="61.453125" style="20" bestFit="1" customWidth="1"/>
    <col min="14596" max="14596" width="25.7265625" style="20" customWidth="1"/>
    <col min="14597" max="14848" width="11.453125" style="20"/>
    <col min="14849" max="14849" width="52.1796875" style="20" bestFit="1" customWidth="1"/>
    <col min="14850" max="14850" width="24.26953125" style="20" customWidth="1"/>
    <col min="14851" max="14851" width="61.453125" style="20" bestFit="1" customWidth="1"/>
    <col min="14852" max="14852" width="25.7265625" style="20" customWidth="1"/>
    <col min="14853" max="15104" width="11.453125" style="20"/>
    <col min="15105" max="15105" width="52.1796875" style="20" bestFit="1" customWidth="1"/>
    <col min="15106" max="15106" width="24.26953125" style="20" customWidth="1"/>
    <col min="15107" max="15107" width="61.453125" style="20" bestFit="1" customWidth="1"/>
    <col min="15108" max="15108" width="25.7265625" style="20" customWidth="1"/>
    <col min="15109" max="15360" width="11.453125" style="20"/>
    <col min="15361" max="15361" width="52.1796875" style="20" bestFit="1" customWidth="1"/>
    <col min="15362" max="15362" width="24.26953125" style="20" customWidth="1"/>
    <col min="15363" max="15363" width="61.453125" style="20" bestFit="1" customWidth="1"/>
    <col min="15364" max="15364" width="25.7265625" style="20" customWidth="1"/>
    <col min="15365" max="15616" width="11.453125" style="20"/>
    <col min="15617" max="15617" width="52.1796875" style="20" bestFit="1" customWidth="1"/>
    <col min="15618" max="15618" width="24.26953125" style="20" customWidth="1"/>
    <col min="15619" max="15619" width="61.453125" style="20" bestFit="1" customWidth="1"/>
    <col min="15620" max="15620" width="25.7265625" style="20" customWidth="1"/>
    <col min="15621" max="15872" width="11.453125" style="20"/>
    <col min="15873" max="15873" width="52.1796875" style="20" bestFit="1" customWidth="1"/>
    <col min="15874" max="15874" width="24.26953125" style="20" customWidth="1"/>
    <col min="15875" max="15875" width="61.453125" style="20" bestFit="1" customWidth="1"/>
    <col min="15876" max="15876" width="25.7265625" style="20" customWidth="1"/>
    <col min="15877" max="16128" width="11.453125" style="20"/>
    <col min="16129" max="16129" width="52.1796875" style="20" bestFit="1" customWidth="1"/>
    <col min="16130" max="16130" width="24.26953125" style="20" customWidth="1"/>
    <col min="16131" max="16131" width="61.453125" style="20" bestFit="1" customWidth="1"/>
    <col min="16132" max="16132" width="25.7265625" style="20" customWidth="1"/>
    <col min="16133" max="16384" width="11.453125" style="20"/>
  </cols>
  <sheetData>
    <row r="2" spans="1:4" ht="32.5" x14ac:dyDescent="0.65">
      <c r="A2" s="69" t="s">
        <v>167</v>
      </c>
    </row>
    <row r="3" spans="1:4" ht="32.5" x14ac:dyDescent="0.65">
      <c r="A3" s="69" t="s">
        <v>168</v>
      </c>
    </row>
    <row r="5" spans="1:4" ht="30" thickBot="1" x14ac:dyDescent="0.6">
      <c r="A5" s="153" t="s">
        <v>169</v>
      </c>
      <c r="B5" s="153"/>
      <c r="C5" s="153"/>
      <c r="D5" s="153"/>
    </row>
    <row r="6" spans="1:4" ht="29.5" x14ac:dyDescent="0.55000000000000004">
      <c r="A6" s="116" t="s">
        <v>160</v>
      </c>
      <c r="B6" s="25">
        <v>7500</v>
      </c>
      <c r="C6" s="21" t="s">
        <v>133</v>
      </c>
      <c r="D6" s="105">
        <v>10000</v>
      </c>
    </row>
    <row r="7" spans="1:4" ht="29.5" x14ac:dyDescent="0.55000000000000004">
      <c r="A7" s="117" t="s">
        <v>134</v>
      </c>
      <c r="B7" s="25">
        <v>90700</v>
      </c>
      <c r="C7" s="21" t="s">
        <v>162</v>
      </c>
      <c r="D7" s="22">
        <v>20000</v>
      </c>
    </row>
    <row r="8" spans="1:4" ht="29.5" x14ac:dyDescent="0.55000000000000004">
      <c r="A8" s="117" t="s">
        <v>142</v>
      </c>
      <c r="B8" s="25">
        <v>486</v>
      </c>
      <c r="C8" s="21" t="s">
        <v>137</v>
      </c>
      <c r="D8" s="22">
        <v>2800</v>
      </c>
    </row>
    <row r="9" spans="1:4" ht="29.5" x14ac:dyDescent="0.55000000000000004">
      <c r="A9" s="124" t="s">
        <v>135</v>
      </c>
      <c r="B9" s="125">
        <v>137</v>
      </c>
      <c r="C9" s="21" t="s">
        <v>163</v>
      </c>
      <c r="D9" s="22">
        <v>450</v>
      </c>
    </row>
    <row r="10" spans="1:4" ht="29.5" x14ac:dyDescent="0.55000000000000004">
      <c r="A10" s="118" t="s">
        <v>136</v>
      </c>
      <c r="B10" s="25">
        <v>2500</v>
      </c>
      <c r="C10" s="21" t="s">
        <v>164</v>
      </c>
      <c r="D10" s="22">
        <v>620</v>
      </c>
    </row>
    <row r="11" spans="1:4" ht="29.5" x14ac:dyDescent="0.55000000000000004">
      <c r="A11" s="124" t="s">
        <v>138</v>
      </c>
      <c r="B11" s="125">
        <v>3600</v>
      </c>
      <c r="C11" s="21" t="s">
        <v>165</v>
      </c>
      <c r="D11" s="22">
        <v>100</v>
      </c>
    </row>
    <row r="12" spans="1:4" ht="29.5" x14ac:dyDescent="0.55000000000000004">
      <c r="A12" s="117" t="s">
        <v>161</v>
      </c>
      <c r="B12" s="25">
        <v>2400</v>
      </c>
      <c r="C12" s="27" t="s">
        <v>145</v>
      </c>
      <c r="D12" s="73">
        <v>5</v>
      </c>
    </row>
    <row r="13" spans="1:4" ht="29.5" x14ac:dyDescent="0.55000000000000004">
      <c r="A13" s="126" t="s">
        <v>170</v>
      </c>
      <c r="B13" s="125">
        <v>1000</v>
      </c>
      <c r="C13" s="74" t="s">
        <v>141</v>
      </c>
      <c r="D13" s="73">
        <v>81200</v>
      </c>
    </row>
    <row r="14" spans="1:4" ht="29.5" x14ac:dyDescent="0.55000000000000004">
      <c r="A14" s="126" t="s">
        <v>171</v>
      </c>
      <c r="B14" s="125">
        <v>850</v>
      </c>
      <c r="C14" s="70" t="s">
        <v>143</v>
      </c>
      <c r="D14" s="22">
        <v>15740</v>
      </c>
    </row>
    <row r="15" spans="1:4" ht="29.5" x14ac:dyDescent="0.55000000000000004">
      <c r="A15" s="126" t="s">
        <v>139</v>
      </c>
      <c r="B15" s="125">
        <f>4200*3</f>
        <v>12600</v>
      </c>
      <c r="C15" s="70" t="s">
        <v>148</v>
      </c>
      <c r="D15" s="22">
        <v>290</v>
      </c>
    </row>
    <row r="16" spans="1:4" ht="29.5" x14ac:dyDescent="0.55000000000000004">
      <c r="A16" s="126" t="s">
        <v>140</v>
      </c>
      <c r="B16" s="125">
        <f>180*3</f>
        <v>540</v>
      </c>
      <c r="C16" s="21" t="s">
        <v>151</v>
      </c>
      <c r="D16" s="22">
        <v>420</v>
      </c>
    </row>
    <row r="17" spans="1:4" ht="29.5" x14ac:dyDescent="0.55000000000000004">
      <c r="A17" s="21" t="s">
        <v>144</v>
      </c>
      <c r="B17" s="25">
        <v>14000</v>
      </c>
      <c r="C17" s="21" t="s">
        <v>153</v>
      </c>
      <c r="D17" s="22">
        <v>14500</v>
      </c>
    </row>
    <row r="18" spans="1:4" ht="29.5" x14ac:dyDescent="0.55000000000000004">
      <c r="A18" s="21" t="s">
        <v>146</v>
      </c>
      <c r="B18" s="25">
        <v>4200</v>
      </c>
      <c r="C18" s="21" t="s">
        <v>154</v>
      </c>
      <c r="D18" s="22">
        <v>1400</v>
      </c>
    </row>
    <row r="19" spans="1:4" ht="29.5" x14ac:dyDescent="0.55000000000000004">
      <c r="A19" s="21" t="s">
        <v>172</v>
      </c>
      <c r="B19" s="25">
        <v>2100</v>
      </c>
      <c r="C19" s="21" t="s">
        <v>166</v>
      </c>
      <c r="D19" s="22">
        <v>500</v>
      </c>
    </row>
    <row r="20" spans="1:4" ht="29.5" x14ac:dyDescent="0.55000000000000004">
      <c r="A20" s="126" t="s">
        <v>147</v>
      </c>
      <c r="B20" s="125">
        <v>170</v>
      </c>
      <c r="C20" s="21"/>
      <c r="D20" s="22"/>
    </row>
    <row r="21" spans="1:4" ht="29.5" x14ac:dyDescent="0.55000000000000004">
      <c r="A21" s="126" t="s">
        <v>149</v>
      </c>
      <c r="B21" s="125">
        <v>80</v>
      </c>
      <c r="C21" s="21"/>
      <c r="D21" s="22"/>
    </row>
    <row r="22" spans="1:4" ht="29.5" x14ac:dyDescent="0.55000000000000004">
      <c r="A22" s="126" t="s">
        <v>156</v>
      </c>
      <c r="B22" s="125">
        <v>40</v>
      </c>
      <c r="C22" s="21"/>
      <c r="D22" s="22"/>
    </row>
    <row r="23" spans="1:4" ht="29.5" x14ac:dyDescent="0.55000000000000004">
      <c r="A23" s="126" t="s">
        <v>150</v>
      </c>
      <c r="B23" s="125">
        <v>420</v>
      </c>
      <c r="C23" s="21"/>
      <c r="D23" s="22"/>
    </row>
    <row r="24" spans="1:4" ht="29.5" x14ac:dyDescent="0.55000000000000004">
      <c r="A24" s="21" t="s">
        <v>152</v>
      </c>
      <c r="B24" s="25">
        <v>2</v>
      </c>
      <c r="C24" s="21"/>
      <c r="D24" s="22"/>
    </row>
    <row r="25" spans="1:4" ht="29.5" x14ac:dyDescent="0.55000000000000004">
      <c r="A25" s="126" t="s">
        <v>155</v>
      </c>
      <c r="B25" s="125">
        <v>2800</v>
      </c>
      <c r="C25" s="21"/>
      <c r="D25" s="22"/>
    </row>
    <row r="26" spans="1:4" ht="29.5" x14ac:dyDescent="0.55000000000000004">
      <c r="A26" s="126" t="s">
        <v>157</v>
      </c>
      <c r="B26" s="125">
        <v>1400</v>
      </c>
      <c r="C26" s="21"/>
      <c r="D26" s="22"/>
    </row>
    <row r="27" spans="1:4" ht="29.5" x14ac:dyDescent="0.55000000000000004">
      <c r="A27" s="126" t="s">
        <v>158</v>
      </c>
      <c r="B27" s="125">
        <v>500</v>
      </c>
      <c r="C27" s="21"/>
      <c r="D27" s="22"/>
    </row>
    <row r="28" spans="1:4" ht="30" thickBot="1" x14ac:dyDescent="0.6">
      <c r="A28" s="21"/>
      <c r="B28" s="28"/>
      <c r="C28" s="21"/>
      <c r="D28" s="23"/>
    </row>
    <row r="29" spans="1:4" ht="29.5" x14ac:dyDescent="0.55000000000000004">
      <c r="A29" s="24"/>
      <c r="B29" s="25">
        <f>SUM(B6:B28)</f>
        <v>148025</v>
      </c>
      <c r="C29" s="26"/>
      <c r="D29" s="22">
        <f>SUM(D6:D28)</f>
        <v>148025</v>
      </c>
    </row>
  </sheetData>
  <mergeCells count="1">
    <mergeCell ref="A5:D5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D503D-85FB-4280-AA41-AA02313B59CA}">
  <dimension ref="A1:D38"/>
  <sheetViews>
    <sheetView topLeftCell="A19" zoomScale="80" zoomScaleNormal="80" workbookViewId="0">
      <selection activeCell="D21" sqref="D21:D33"/>
    </sheetView>
  </sheetViews>
  <sheetFormatPr defaultColWidth="11.453125" defaultRowHeight="12.5" x14ac:dyDescent="0.25"/>
  <cols>
    <col min="1" max="1" width="52.453125" style="20" customWidth="1"/>
    <col min="2" max="2" width="16.54296875" style="20" customWidth="1"/>
    <col min="3" max="3" width="41.453125" style="20" bestFit="1" customWidth="1"/>
    <col min="4" max="4" width="25.7265625" style="20" customWidth="1"/>
    <col min="5" max="256" width="11.453125" style="20"/>
    <col min="257" max="257" width="52.1796875" style="20" bestFit="1" customWidth="1"/>
    <col min="258" max="258" width="24.26953125" style="20" customWidth="1"/>
    <col min="259" max="259" width="61.453125" style="20" bestFit="1" customWidth="1"/>
    <col min="260" max="260" width="25.7265625" style="20" customWidth="1"/>
    <col min="261" max="512" width="11.453125" style="20"/>
    <col min="513" max="513" width="52.1796875" style="20" bestFit="1" customWidth="1"/>
    <col min="514" max="514" width="24.26953125" style="20" customWidth="1"/>
    <col min="515" max="515" width="61.453125" style="20" bestFit="1" customWidth="1"/>
    <col min="516" max="516" width="25.7265625" style="20" customWidth="1"/>
    <col min="517" max="768" width="11.453125" style="20"/>
    <col min="769" max="769" width="52.1796875" style="20" bestFit="1" customWidth="1"/>
    <col min="770" max="770" width="24.26953125" style="20" customWidth="1"/>
    <col min="771" max="771" width="61.453125" style="20" bestFit="1" customWidth="1"/>
    <col min="772" max="772" width="25.7265625" style="20" customWidth="1"/>
    <col min="773" max="1024" width="11.453125" style="20"/>
    <col min="1025" max="1025" width="52.1796875" style="20" bestFit="1" customWidth="1"/>
    <col min="1026" max="1026" width="24.26953125" style="20" customWidth="1"/>
    <col min="1027" max="1027" width="61.453125" style="20" bestFit="1" customWidth="1"/>
    <col min="1028" max="1028" width="25.7265625" style="20" customWidth="1"/>
    <col min="1029" max="1280" width="11.453125" style="20"/>
    <col min="1281" max="1281" width="52.1796875" style="20" bestFit="1" customWidth="1"/>
    <col min="1282" max="1282" width="24.26953125" style="20" customWidth="1"/>
    <col min="1283" max="1283" width="61.453125" style="20" bestFit="1" customWidth="1"/>
    <col min="1284" max="1284" width="25.7265625" style="20" customWidth="1"/>
    <col min="1285" max="1536" width="11.453125" style="20"/>
    <col min="1537" max="1537" width="52.1796875" style="20" bestFit="1" customWidth="1"/>
    <col min="1538" max="1538" width="24.26953125" style="20" customWidth="1"/>
    <col min="1539" max="1539" width="61.453125" style="20" bestFit="1" customWidth="1"/>
    <col min="1540" max="1540" width="25.7265625" style="20" customWidth="1"/>
    <col min="1541" max="1792" width="11.453125" style="20"/>
    <col min="1793" max="1793" width="52.1796875" style="20" bestFit="1" customWidth="1"/>
    <col min="1794" max="1794" width="24.26953125" style="20" customWidth="1"/>
    <col min="1795" max="1795" width="61.453125" style="20" bestFit="1" customWidth="1"/>
    <col min="1796" max="1796" width="25.7265625" style="20" customWidth="1"/>
    <col min="1797" max="2048" width="11.453125" style="20"/>
    <col min="2049" max="2049" width="52.1796875" style="20" bestFit="1" customWidth="1"/>
    <col min="2050" max="2050" width="24.26953125" style="20" customWidth="1"/>
    <col min="2051" max="2051" width="61.453125" style="20" bestFit="1" customWidth="1"/>
    <col min="2052" max="2052" width="25.7265625" style="20" customWidth="1"/>
    <col min="2053" max="2304" width="11.453125" style="20"/>
    <col min="2305" max="2305" width="52.1796875" style="20" bestFit="1" customWidth="1"/>
    <col min="2306" max="2306" width="24.26953125" style="20" customWidth="1"/>
    <col min="2307" max="2307" width="61.453125" style="20" bestFit="1" customWidth="1"/>
    <col min="2308" max="2308" width="25.7265625" style="20" customWidth="1"/>
    <col min="2309" max="2560" width="11.453125" style="20"/>
    <col min="2561" max="2561" width="52.1796875" style="20" bestFit="1" customWidth="1"/>
    <col min="2562" max="2562" width="24.26953125" style="20" customWidth="1"/>
    <col min="2563" max="2563" width="61.453125" style="20" bestFit="1" customWidth="1"/>
    <col min="2564" max="2564" width="25.7265625" style="20" customWidth="1"/>
    <col min="2565" max="2816" width="11.453125" style="20"/>
    <col min="2817" max="2817" width="52.1796875" style="20" bestFit="1" customWidth="1"/>
    <col min="2818" max="2818" width="24.26953125" style="20" customWidth="1"/>
    <col min="2819" max="2819" width="61.453125" style="20" bestFit="1" customWidth="1"/>
    <col min="2820" max="2820" width="25.7265625" style="20" customWidth="1"/>
    <col min="2821" max="3072" width="11.453125" style="20"/>
    <col min="3073" max="3073" width="52.1796875" style="20" bestFit="1" customWidth="1"/>
    <col min="3074" max="3074" width="24.26953125" style="20" customWidth="1"/>
    <col min="3075" max="3075" width="61.453125" style="20" bestFit="1" customWidth="1"/>
    <col min="3076" max="3076" width="25.7265625" style="20" customWidth="1"/>
    <col min="3077" max="3328" width="11.453125" style="20"/>
    <col min="3329" max="3329" width="52.1796875" style="20" bestFit="1" customWidth="1"/>
    <col min="3330" max="3330" width="24.26953125" style="20" customWidth="1"/>
    <col min="3331" max="3331" width="61.453125" style="20" bestFit="1" customWidth="1"/>
    <col min="3332" max="3332" width="25.7265625" style="20" customWidth="1"/>
    <col min="3333" max="3584" width="11.453125" style="20"/>
    <col min="3585" max="3585" width="52.1796875" style="20" bestFit="1" customWidth="1"/>
    <col min="3586" max="3586" width="24.26953125" style="20" customWidth="1"/>
    <col min="3587" max="3587" width="61.453125" style="20" bestFit="1" customWidth="1"/>
    <col min="3588" max="3588" width="25.7265625" style="20" customWidth="1"/>
    <col min="3589" max="3840" width="11.453125" style="20"/>
    <col min="3841" max="3841" width="52.1796875" style="20" bestFit="1" customWidth="1"/>
    <col min="3842" max="3842" width="24.26953125" style="20" customWidth="1"/>
    <col min="3843" max="3843" width="61.453125" style="20" bestFit="1" customWidth="1"/>
    <col min="3844" max="3844" width="25.7265625" style="20" customWidth="1"/>
    <col min="3845" max="4096" width="11.453125" style="20"/>
    <col min="4097" max="4097" width="52.1796875" style="20" bestFit="1" customWidth="1"/>
    <col min="4098" max="4098" width="24.26953125" style="20" customWidth="1"/>
    <col min="4099" max="4099" width="61.453125" style="20" bestFit="1" customWidth="1"/>
    <col min="4100" max="4100" width="25.7265625" style="20" customWidth="1"/>
    <col min="4101" max="4352" width="11.453125" style="20"/>
    <col min="4353" max="4353" width="52.1796875" style="20" bestFit="1" customWidth="1"/>
    <col min="4354" max="4354" width="24.26953125" style="20" customWidth="1"/>
    <col min="4355" max="4355" width="61.453125" style="20" bestFit="1" customWidth="1"/>
    <col min="4356" max="4356" width="25.7265625" style="20" customWidth="1"/>
    <col min="4357" max="4608" width="11.453125" style="20"/>
    <col min="4609" max="4609" width="52.1796875" style="20" bestFit="1" customWidth="1"/>
    <col min="4610" max="4610" width="24.26953125" style="20" customWidth="1"/>
    <col min="4611" max="4611" width="61.453125" style="20" bestFit="1" customWidth="1"/>
    <col min="4612" max="4612" width="25.7265625" style="20" customWidth="1"/>
    <col min="4613" max="4864" width="11.453125" style="20"/>
    <col min="4865" max="4865" width="52.1796875" style="20" bestFit="1" customWidth="1"/>
    <col min="4866" max="4866" width="24.26953125" style="20" customWidth="1"/>
    <col min="4867" max="4867" width="61.453125" style="20" bestFit="1" customWidth="1"/>
    <col min="4868" max="4868" width="25.7265625" style="20" customWidth="1"/>
    <col min="4869" max="5120" width="11.453125" style="20"/>
    <col min="5121" max="5121" width="52.1796875" style="20" bestFit="1" customWidth="1"/>
    <col min="5122" max="5122" width="24.26953125" style="20" customWidth="1"/>
    <col min="5123" max="5123" width="61.453125" style="20" bestFit="1" customWidth="1"/>
    <col min="5124" max="5124" width="25.7265625" style="20" customWidth="1"/>
    <col min="5125" max="5376" width="11.453125" style="20"/>
    <col min="5377" max="5377" width="52.1796875" style="20" bestFit="1" customWidth="1"/>
    <col min="5378" max="5378" width="24.26953125" style="20" customWidth="1"/>
    <col min="5379" max="5379" width="61.453125" style="20" bestFit="1" customWidth="1"/>
    <col min="5380" max="5380" width="25.7265625" style="20" customWidth="1"/>
    <col min="5381" max="5632" width="11.453125" style="20"/>
    <col min="5633" max="5633" width="52.1796875" style="20" bestFit="1" customWidth="1"/>
    <col min="5634" max="5634" width="24.26953125" style="20" customWidth="1"/>
    <col min="5635" max="5635" width="61.453125" style="20" bestFit="1" customWidth="1"/>
    <col min="5636" max="5636" width="25.7265625" style="20" customWidth="1"/>
    <col min="5637" max="5888" width="11.453125" style="20"/>
    <col min="5889" max="5889" width="52.1796875" style="20" bestFit="1" customWidth="1"/>
    <col min="5890" max="5890" width="24.26953125" style="20" customWidth="1"/>
    <col min="5891" max="5891" width="61.453125" style="20" bestFit="1" customWidth="1"/>
    <col min="5892" max="5892" width="25.7265625" style="20" customWidth="1"/>
    <col min="5893" max="6144" width="11.453125" style="20"/>
    <col min="6145" max="6145" width="52.1796875" style="20" bestFit="1" customWidth="1"/>
    <col min="6146" max="6146" width="24.26953125" style="20" customWidth="1"/>
    <col min="6147" max="6147" width="61.453125" style="20" bestFit="1" customWidth="1"/>
    <col min="6148" max="6148" width="25.7265625" style="20" customWidth="1"/>
    <col min="6149" max="6400" width="11.453125" style="20"/>
    <col min="6401" max="6401" width="52.1796875" style="20" bestFit="1" customWidth="1"/>
    <col min="6402" max="6402" width="24.26953125" style="20" customWidth="1"/>
    <col min="6403" max="6403" width="61.453125" style="20" bestFit="1" customWidth="1"/>
    <col min="6404" max="6404" width="25.7265625" style="20" customWidth="1"/>
    <col min="6405" max="6656" width="11.453125" style="20"/>
    <col min="6657" max="6657" width="52.1796875" style="20" bestFit="1" customWidth="1"/>
    <col min="6658" max="6658" width="24.26953125" style="20" customWidth="1"/>
    <col min="6659" max="6659" width="61.453125" style="20" bestFit="1" customWidth="1"/>
    <col min="6660" max="6660" width="25.7265625" style="20" customWidth="1"/>
    <col min="6661" max="6912" width="11.453125" style="20"/>
    <col min="6913" max="6913" width="52.1796875" style="20" bestFit="1" customWidth="1"/>
    <col min="6914" max="6914" width="24.26953125" style="20" customWidth="1"/>
    <col min="6915" max="6915" width="61.453125" style="20" bestFit="1" customWidth="1"/>
    <col min="6916" max="6916" width="25.7265625" style="20" customWidth="1"/>
    <col min="6917" max="7168" width="11.453125" style="20"/>
    <col min="7169" max="7169" width="52.1796875" style="20" bestFit="1" customWidth="1"/>
    <col min="7170" max="7170" width="24.26953125" style="20" customWidth="1"/>
    <col min="7171" max="7171" width="61.453125" style="20" bestFit="1" customWidth="1"/>
    <col min="7172" max="7172" width="25.7265625" style="20" customWidth="1"/>
    <col min="7173" max="7424" width="11.453125" style="20"/>
    <col min="7425" max="7425" width="52.1796875" style="20" bestFit="1" customWidth="1"/>
    <col min="7426" max="7426" width="24.26953125" style="20" customWidth="1"/>
    <col min="7427" max="7427" width="61.453125" style="20" bestFit="1" customWidth="1"/>
    <col min="7428" max="7428" width="25.7265625" style="20" customWidth="1"/>
    <col min="7429" max="7680" width="11.453125" style="20"/>
    <col min="7681" max="7681" width="52.1796875" style="20" bestFit="1" customWidth="1"/>
    <col min="7682" max="7682" width="24.26953125" style="20" customWidth="1"/>
    <col min="7683" max="7683" width="61.453125" style="20" bestFit="1" customWidth="1"/>
    <col min="7684" max="7684" width="25.7265625" style="20" customWidth="1"/>
    <col min="7685" max="7936" width="11.453125" style="20"/>
    <col min="7937" max="7937" width="52.1796875" style="20" bestFit="1" customWidth="1"/>
    <col min="7938" max="7938" width="24.26953125" style="20" customWidth="1"/>
    <col min="7939" max="7939" width="61.453125" style="20" bestFit="1" customWidth="1"/>
    <col min="7940" max="7940" width="25.7265625" style="20" customWidth="1"/>
    <col min="7941" max="8192" width="11.453125" style="20"/>
    <col min="8193" max="8193" width="52.1796875" style="20" bestFit="1" customWidth="1"/>
    <col min="8194" max="8194" width="24.26953125" style="20" customWidth="1"/>
    <col min="8195" max="8195" width="61.453125" style="20" bestFit="1" customWidth="1"/>
    <col min="8196" max="8196" width="25.7265625" style="20" customWidth="1"/>
    <col min="8197" max="8448" width="11.453125" style="20"/>
    <col min="8449" max="8449" width="52.1796875" style="20" bestFit="1" customWidth="1"/>
    <col min="8450" max="8450" width="24.26953125" style="20" customWidth="1"/>
    <col min="8451" max="8451" width="61.453125" style="20" bestFit="1" customWidth="1"/>
    <col min="8452" max="8452" width="25.7265625" style="20" customWidth="1"/>
    <col min="8453" max="8704" width="11.453125" style="20"/>
    <col min="8705" max="8705" width="52.1796875" style="20" bestFit="1" customWidth="1"/>
    <col min="8706" max="8706" width="24.26953125" style="20" customWidth="1"/>
    <col min="8707" max="8707" width="61.453125" style="20" bestFit="1" customWidth="1"/>
    <col min="8708" max="8708" width="25.7265625" style="20" customWidth="1"/>
    <col min="8709" max="8960" width="11.453125" style="20"/>
    <col min="8961" max="8961" width="52.1796875" style="20" bestFit="1" customWidth="1"/>
    <col min="8962" max="8962" width="24.26953125" style="20" customWidth="1"/>
    <col min="8963" max="8963" width="61.453125" style="20" bestFit="1" customWidth="1"/>
    <col min="8964" max="8964" width="25.7265625" style="20" customWidth="1"/>
    <col min="8965" max="9216" width="11.453125" style="20"/>
    <col min="9217" max="9217" width="52.1796875" style="20" bestFit="1" customWidth="1"/>
    <col min="9218" max="9218" width="24.26953125" style="20" customWidth="1"/>
    <col min="9219" max="9219" width="61.453125" style="20" bestFit="1" customWidth="1"/>
    <col min="9220" max="9220" width="25.7265625" style="20" customWidth="1"/>
    <col min="9221" max="9472" width="11.453125" style="20"/>
    <col min="9473" max="9473" width="52.1796875" style="20" bestFit="1" customWidth="1"/>
    <col min="9474" max="9474" width="24.26953125" style="20" customWidth="1"/>
    <col min="9475" max="9475" width="61.453125" style="20" bestFit="1" customWidth="1"/>
    <col min="9476" max="9476" width="25.7265625" style="20" customWidth="1"/>
    <col min="9477" max="9728" width="11.453125" style="20"/>
    <col min="9729" max="9729" width="52.1796875" style="20" bestFit="1" customWidth="1"/>
    <col min="9730" max="9730" width="24.26953125" style="20" customWidth="1"/>
    <col min="9731" max="9731" width="61.453125" style="20" bestFit="1" customWidth="1"/>
    <col min="9732" max="9732" width="25.7265625" style="20" customWidth="1"/>
    <col min="9733" max="9984" width="11.453125" style="20"/>
    <col min="9985" max="9985" width="52.1796875" style="20" bestFit="1" customWidth="1"/>
    <col min="9986" max="9986" width="24.26953125" style="20" customWidth="1"/>
    <col min="9987" max="9987" width="61.453125" style="20" bestFit="1" customWidth="1"/>
    <col min="9988" max="9988" width="25.7265625" style="20" customWidth="1"/>
    <col min="9989" max="10240" width="11.453125" style="20"/>
    <col min="10241" max="10241" width="52.1796875" style="20" bestFit="1" customWidth="1"/>
    <col min="10242" max="10242" width="24.26953125" style="20" customWidth="1"/>
    <col min="10243" max="10243" width="61.453125" style="20" bestFit="1" customWidth="1"/>
    <col min="10244" max="10244" width="25.7265625" style="20" customWidth="1"/>
    <col min="10245" max="10496" width="11.453125" style="20"/>
    <col min="10497" max="10497" width="52.1796875" style="20" bestFit="1" customWidth="1"/>
    <col min="10498" max="10498" width="24.26953125" style="20" customWidth="1"/>
    <col min="10499" max="10499" width="61.453125" style="20" bestFit="1" customWidth="1"/>
    <col min="10500" max="10500" width="25.7265625" style="20" customWidth="1"/>
    <col min="10501" max="10752" width="11.453125" style="20"/>
    <col min="10753" max="10753" width="52.1796875" style="20" bestFit="1" customWidth="1"/>
    <col min="10754" max="10754" width="24.26953125" style="20" customWidth="1"/>
    <col min="10755" max="10755" width="61.453125" style="20" bestFit="1" customWidth="1"/>
    <col min="10756" max="10756" width="25.7265625" style="20" customWidth="1"/>
    <col min="10757" max="11008" width="11.453125" style="20"/>
    <col min="11009" max="11009" width="52.1796875" style="20" bestFit="1" customWidth="1"/>
    <col min="11010" max="11010" width="24.26953125" style="20" customWidth="1"/>
    <col min="11011" max="11011" width="61.453125" style="20" bestFit="1" customWidth="1"/>
    <col min="11012" max="11012" width="25.7265625" style="20" customWidth="1"/>
    <col min="11013" max="11264" width="11.453125" style="20"/>
    <col min="11265" max="11265" width="52.1796875" style="20" bestFit="1" customWidth="1"/>
    <col min="11266" max="11266" width="24.26953125" style="20" customWidth="1"/>
    <col min="11267" max="11267" width="61.453125" style="20" bestFit="1" customWidth="1"/>
    <col min="11268" max="11268" width="25.7265625" style="20" customWidth="1"/>
    <col min="11269" max="11520" width="11.453125" style="20"/>
    <col min="11521" max="11521" width="52.1796875" style="20" bestFit="1" customWidth="1"/>
    <col min="11522" max="11522" width="24.26953125" style="20" customWidth="1"/>
    <col min="11523" max="11523" width="61.453125" style="20" bestFit="1" customWidth="1"/>
    <col min="11524" max="11524" width="25.7265625" style="20" customWidth="1"/>
    <col min="11525" max="11776" width="11.453125" style="20"/>
    <col min="11777" max="11777" width="52.1796875" style="20" bestFit="1" customWidth="1"/>
    <col min="11778" max="11778" width="24.26953125" style="20" customWidth="1"/>
    <col min="11779" max="11779" width="61.453125" style="20" bestFit="1" customWidth="1"/>
    <col min="11780" max="11780" width="25.7265625" style="20" customWidth="1"/>
    <col min="11781" max="12032" width="11.453125" style="20"/>
    <col min="12033" max="12033" width="52.1796875" style="20" bestFit="1" customWidth="1"/>
    <col min="12034" max="12034" width="24.26953125" style="20" customWidth="1"/>
    <col min="12035" max="12035" width="61.453125" style="20" bestFit="1" customWidth="1"/>
    <col min="12036" max="12036" width="25.7265625" style="20" customWidth="1"/>
    <col min="12037" max="12288" width="11.453125" style="20"/>
    <col min="12289" max="12289" width="52.1796875" style="20" bestFit="1" customWidth="1"/>
    <col min="12290" max="12290" width="24.26953125" style="20" customWidth="1"/>
    <col min="12291" max="12291" width="61.453125" style="20" bestFit="1" customWidth="1"/>
    <col min="12292" max="12292" width="25.7265625" style="20" customWidth="1"/>
    <col min="12293" max="12544" width="11.453125" style="20"/>
    <col min="12545" max="12545" width="52.1796875" style="20" bestFit="1" customWidth="1"/>
    <col min="12546" max="12546" width="24.26953125" style="20" customWidth="1"/>
    <col min="12547" max="12547" width="61.453125" style="20" bestFit="1" customWidth="1"/>
    <col min="12548" max="12548" width="25.7265625" style="20" customWidth="1"/>
    <col min="12549" max="12800" width="11.453125" style="20"/>
    <col min="12801" max="12801" width="52.1796875" style="20" bestFit="1" customWidth="1"/>
    <col min="12802" max="12802" width="24.26953125" style="20" customWidth="1"/>
    <col min="12803" max="12803" width="61.453125" style="20" bestFit="1" customWidth="1"/>
    <col min="12804" max="12804" width="25.7265625" style="20" customWidth="1"/>
    <col min="12805" max="13056" width="11.453125" style="20"/>
    <col min="13057" max="13057" width="52.1796875" style="20" bestFit="1" customWidth="1"/>
    <col min="13058" max="13058" width="24.26953125" style="20" customWidth="1"/>
    <col min="13059" max="13059" width="61.453125" style="20" bestFit="1" customWidth="1"/>
    <col min="13060" max="13060" width="25.7265625" style="20" customWidth="1"/>
    <col min="13061" max="13312" width="11.453125" style="20"/>
    <col min="13313" max="13313" width="52.1796875" style="20" bestFit="1" customWidth="1"/>
    <col min="13314" max="13314" width="24.26953125" style="20" customWidth="1"/>
    <col min="13315" max="13315" width="61.453125" style="20" bestFit="1" customWidth="1"/>
    <col min="13316" max="13316" width="25.7265625" style="20" customWidth="1"/>
    <col min="13317" max="13568" width="11.453125" style="20"/>
    <col min="13569" max="13569" width="52.1796875" style="20" bestFit="1" customWidth="1"/>
    <col min="13570" max="13570" width="24.26953125" style="20" customWidth="1"/>
    <col min="13571" max="13571" width="61.453125" style="20" bestFit="1" customWidth="1"/>
    <col min="13572" max="13572" width="25.7265625" style="20" customWidth="1"/>
    <col min="13573" max="13824" width="11.453125" style="20"/>
    <col min="13825" max="13825" width="52.1796875" style="20" bestFit="1" customWidth="1"/>
    <col min="13826" max="13826" width="24.26953125" style="20" customWidth="1"/>
    <col min="13827" max="13827" width="61.453125" style="20" bestFit="1" customWidth="1"/>
    <col min="13828" max="13828" width="25.7265625" style="20" customWidth="1"/>
    <col min="13829" max="14080" width="11.453125" style="20"/>
    <col min="14081" max="14081" width="52.1796875" style="20" bestFit="1" customWidth="1"/>
    <col min="14082" max="14082" width="24.26953125" style="20" customWidth="1"/>
    <col min="14083" max="14083" width="61.453125" style="20" bestFit="1" customWidth="1"/>
    <col min="14084" max="14084" width="25.7265625" style="20" customWidth="1"/>
    <col min="14085" max="14336" width="11.453125" style="20"/>
    <col min="14337" max="14337" width="52.1796875" style="20" bestFit="1" customWidth="1"/>
    <col min="14338" max="14338" width="24.26953125" style="20" customWidth="1"/>
    <col min="14339" max="14339" width="61.453125" style="20" bestFit="1" customWidth="1"/>
    <col min="14340" max="14340" width="25.7265625" style="20" customWidth="1"/>
    <col min="14341" max="14592" width="11.453125" style="20"/>
    <col min="14593" max="14593" width="52.1796875" style="20" bestFit="1" customWidth="1"/>
    <col min="14594" max="14594" width="24.26953125" style="20" customWidth="1"/>
    <col min="14595" max="14595" width="61.453125" style="20" bestFit="1" customWidth="1"/>
    <col min="14596" max="14596" width="25.7265625" style="20" customWidth="1"/>
    <col min="14597" max="14848" width="11.453125" style="20"/>
    <col min="14849" max="14849" width="52.1796875" style="20" bestFit="1" customWidth="1"/>
    <col min="14850" max="14850" width="24.26953125" style="20" customWidth="1"/>
    <col min="14851" max="14851" width="61.453125" style="20" bestFit="1" customWidth="1"/>
    <col min="14852" max="14852" width="25.7265625" style="20" customWidth="1"/>
    <col min="14853" max="15104" width="11.453125" style="20"/>
    <col min="15105" max="15105" width="52.1796875" style="20" bestFit="1" customWidth="1"/>
    <col min="15106" max="15106" width="24.26953125" style="20" customWidth="1"/>
    <col min="15107" max="15107" width="61.453125" style="20" bestFit="1" customWidth="1"/>
    <col min="15108" max="15108" width="25.7265625" style="20" customWidth="1"/>
    <col min="15109" max="15360" width="11.453125" style="20"/>
    <col min="15361" max="15361" width="52.1796875" style="20" bestFit="1" customWidth="1"/>
    <col min="15362" max="15362" width="24.26953125" style="20" customWidth="1"/>
    <col min="15363" max="15363" width="61.453125" style="20" bestFit="1" customWidth="1"/>
    <col min="15364" max="15364" width="25.7265625" style="20" customWidth="1"/>
    <col min="15365" max="15616" width="11.453125" style="20"/>
    <col min="15617" max="15617" width="52.1796875" style="20" bestFit="1" customWidth="1"/>
    <col min="15618" max="15618" width="24.26953125" style="20" customWidth="1"/>
    <col min="15619" max="15619" width="61.453125" style="20" bestFit="1" customWidth="1"/>
    <col min="15620" max="15620" width="25.7265625" style="20" customWidth="1"/>
    <col min="15621" max="15872" width="11.453125" style="20"/>
    <col min="15873" max="15873" width="52.1796875" style="20" bestFit="1" customWidth="1"/>
    <col min="15874" max="15874" width="24.26953125" style="20" customWidth="1"/>
    <col min="15875" max="15875" width="61.453125" style="20" bestFit="1" customWidth="1"/>
    <col min="15876" max="15876" width="25.7265625" style="20" customWidth="1"/>
    <col min="15877" max="16128" width="11.453125" style="20"/>
    <col min="16129" max="16129" width="52.1796875" style="20" bestFit="1" customWidth="1"/>
    <col min="16130" max="16130" width="24.26953125" style="20" customWidth="1"/>
    <col min="16131" max="16131" width="61.453125" style="20" bestFit="1" customWidth="1"/>
    <col min="16132" max="16132" width="25.7265625" style="20" customWidth="1"/>
    <col min="16133" max="16384" width="11.453125" style="20"/>
  </cols>
  <sheetData>
    <row r="1" spans="1:4" ht="30" thickBot="1" x14ac:dyDescent="0.6">
      <c r="A1" s="153" t="s">
        <v>159</v>
      </c>
      <c r="B1" s="153"/>
      <c r="C1" s="153"/>
      <c r="D1" s="153"/>
    </row>
    <row r="2" spans="1:4" ht="22.5" x14ac:dyDescent="0.45">
      <c r="A2" s="127" t="s">
        <v>135</v>
      </c>
      <c r="B2" s="128">
        <v>137</v>
      </c>
      <c r="C2" s="132" t="s">
        <v>145</v>
      </c>
      <c r="D2" s="133">
        <v>5</v>
      </c>
    </row>
    <row r="3" spans="1:4" ht="22.5" x14ac:dyDescent="0.45">
      <c r="A3" s="129" t="s">
        <v>138</v>
      </c>
      <c r="B3" s="128">
        <v>3600</v>
      </c>
      <c r="C3" s="134" t="s">
        <v>141</v>
      </c>
      <c r="D3" s="133">
        <v>81200</v>
      </c>
    </row>
    <row r="4" spans="1:4" ht="22.5" x14ac:dyDescent="0.45">
      <c r="A4" s="130" t="s">
        <v>170</v>
      </c>
      <c r="B4" s="131">
        <v>1000</v>
      </c>
      <c r="C4" s="78"/>
      <c r="D4" s="79"/>
    </row>
    <row r="5" spans="1:4" ht="22.5" x14ac:dyDescent="0.45">
      <c r="A5" s="130" t="s">
        <v>171</v>
      </c>
      <c r="B5" s="131">
        <v>850</v>
      </c>
      <c r="C5" s="80"/>
      <c r="D5" s="81"/>
    </row>
    <row r="6" spans="1:4" ht="22.5" x14ac:dyDescent="0.45">
      <c r="A6" s="130" t="s">
        <v>139</v>
      </c>
      <c r="B6" s="131">
        <f>4200*3</f>
        <v>12600</v>
      </c>
      <c r="C6" s="80"/>
      <c r="D6" s="81"/>
    </row>
    <row r="7" spans="1:4" ht="22.5" x14ac:dyDescent="0.45">
      <c r="A7" s="130" t="s">
        <v>140</v>
      </c>
      <c r="B7" s="131">
        <f>180*3</f>
        <v>540</v>
      </c>
      <c r="C7" s="80"/>
      <c r="D7" s="81"/>
    </row>
    <row r="8" spans="1:4" ht="22.5" x14ac:dyDescent="0.45">
      <c r="A8" s="130" t="s">
        <v>147</v>
      </c>
      <c r="B8" s="131">
        <v>170</v>
      </c>
      <c r="C8" s="80"/>
      <c r="D8" s="81"/>
    </row>
    <row r="9" spans="1:4" ht="22.5" x14ac:dyDescent="0.45">
      <c r="A9" s="130" t="s">
        <v>149</v>
      </c>
      <c r="B9" s="131">
        <v>80</v>
      </c>
      <c r="C9" s="80"/>
      <c r="D9" s="81"/>
    </row>
    <row r="10" spans="1:4" ht="22.5" x14ac:dyDescent="0.45">
      <c r="A10" s="130" t="s">
        <v>156</v>
      </c>
      <c r="B10" s="131">
        <v>40</v>
      </c>
      <c r="C10" s="82"/>
      <c r="D10" s="81"/>
    </row>
    <row r="11" spans="1:4" ht="22.5" x14ac:dyDescent="0.45">
      <c r="A11" s="130" t="s">
        <v>150</v>
      </c>
      <c r="B11" s="131">
        <v>420</v>
      </c>
      <c r="C11" s="82"/>
      <c r="D11" s="81"/>
    </row>
    <row r="12" spans="1:4" ht="22.5" x14ac:dyDescent="0.45">
      <c r="A12" s="130" t="s">
        <v>155</v>
      </c>
      <c r="B12" s="131">
        <v>2800</v>
      </c>
      <c r="C12" s="82"/>
      <c r="D12" s="81"/>
    </row>
    <row r="13" spans="1:4" ht="22.5" x14ac:dyDescent="0.45">
      <c r="A13" s="130" t="s">
        <v>157</v>
      </c>
      <c r="B13" s="131">
        <v>1400</v>
      </c>
      <c r="C13" s="83"/>
      <c r="D13" s="81"/>
    </row>
    <row r="14" spans="1:4" ht="22.5" x14ac:dyDescent="0.45">
      <c r="A14" s="130" t="s">
        <v>158</v>
      </c>
      <c r="B14" s="131">
        <v>500</v>
      </c>
      <c r="C14" s="83"/>
      <c r="D14" s="81"/>
    </row>
    <row r="15" spans="1:4" ht="20" x14ac:dyDescent="0.4">
      <c r="A15" s="99" t="s">
        <v>240</v>
      </c>
      <c r="B15" s="100">
        <f>81205-24137</f>
        <v>57068</v>
      </c>
      <c r="C15" s="83"/>
      <c r="D15" s="81"/>
    </row>
    <row r="16" spans="1:4" ht="20" x14ac:dyDescent="0.4">
      <c r="A16" s="77"/>
      <c r="B16" s="76"/>
      <c r="C16" s="83"/>
      <c r="D16" s="83"/>
    </row>
    <row r="17" spans="1:4" ht="20" x14ac:dyDescent="0.4">
      <c r="A17" s="84" t="s">
        <v>173</v>
      </c>
      <c r="B17" s="85">
        <f>SUM(B2:B16)</f>
        <v>81205</v>
      </c>
      <c r="C17" s="84" t="s">
        <v>173</v>
      </c>
      <c r="D17" s="86">
        <f>SUM(D2:D16)</f>
        <v>81205</v>
      </c>
    </row>
    <row r="18" spans="1:4" ht="29.5" x14ac:dyDescent="0.55000000000000004">
      <c r="A18" s="71"/>
    </row>
    <row r="19" spans="1:4" ht="29.5" x14ac:dyDescent="0.55000000000000004">
      <c r="A19" s="71"/>
    </row>
    <row r="20" spans="1:4" ht="30" thickBot="1" x14ac:dyDescent="0.6">
      <c r="A20" s="153" t="s">
        <v>174</v>
      </c>
      <c r="B20" s="153"/>
      <c r="C20" s="153"/>
      <c r="D20" s="153"/>
    </row>
    <row r="21" spans="1:4" ht="22.5" x14ac:dyDescent="0.45">
      <c r="A21" s="145" t="s">
        <v>160</v>
      </c>
      <c r="B21" s="141">
        <v>7500</v>
      </c>
      <c r="C21" s="140" t="s">
        <v>133</v>
      </c>
      <c r="D21" s="144">
        <v>10000</v>
      </c>
    </row>
    <row r="22" spans="1:4" ht="22.5" x14ac:dyDescent="0.45">
      <c r="A22" s="143" t="s">
        <v>134</v>
      </c>
      <c r="B22" s="141">
        <v>90700</v>
      </c>
      <c r="C22" s="140" t="s">
        <v>162</v>
      </c>
      <c r="D22" s="142">
        <v>20000</v>
      </c>
    </row>
    <row r="23" spans="1:4" ht="22.5" x14ac:dyDescent="0.45">
      <c r="A23" s="143" t="s">
        <v>142</v>
      </c>
      <c r="B23" s="141">
        <v>486</v>
      </c>
      <c r="C23" s="140" t="s">
        <v>137</v>
      </c>
      <c r="D23" s="142">
        <v>2800</v>
      </c>
    </row>
    <row r="24" spans="1:4" ht="22.5" x14ac:dyDescent="0.45">
      <c r="A24" s="138" t="s">
        <v>136</v>
      </c>
      <c r="B24" s="139">
        <v>2500</v>
      </c>
      <c r="C24" s="140" t="s">
        <v>163</v>
      </c>
      <c r="D24" s="142">
        <v>450</v>
      </c>
    </row>
    <row r="25" spans="1:4" ht="22.5" x14ac:dyDescent="0.45">
      <c r="A25" s="138" t="s">
        <v>161</v>
      </c>
      <c r="B25" s="139">
        <v>2400</v>
      </c>
      <c r="C25" s="140" t="s">
        <v>164</v>
      </c>
      <c r="D25" s="142">
        <v>620</v>
      </c>
    </row>
    <row r="26" spans="1:4" ht="22.5" x14ac:dyDescent="0.45">
      <c r="A26" s="140" t="s">
        <v>144</v>
      </c>
      <c r="B26" s="141">
        <v>14000</v>
      </c>
      <c r="C26" s="140" t="s">
        <v>165</v>
      </c>
      <c r="D26" s="142">
        <v>100</v>
      </c>
    </row>
    <row r="27" spans="1:4" ht="22.5" x14ac:dyDescent="0.45">
      <c r="A27" s="140" t="s">
        <v>146</v>
      </c>
      <c r="B27" s="141">
        <v>4200</v>
      </c>
      <c r="C27" s="146" t="s">
        <v>143</v>
      </c>
      <c r="D27" s="142">
        <v>15740</v>
      </c>
    </row>
    <row r="28" spans="1:4" ht="22.5" x14ac:dyDescent="0.45">
      <c r="A28" s="140" t="s">
        <v>172</v>
      </c>
      <c r="B28" s="141">
        <v>2100</v>
      </c>
      <c r="C28" s="146" t="s">
        <v>148</v>
      </c>
      <c r="D28" s="142">
        <v>290</v>
      </c>
    </row>
    <row r="29" spans="1:4" ht="22.5" x14ac:dyDescent="0.45">
      <c r="A29" s="138" t="s">
        <v>233</v>
      </c>
      <c r="B29" s="139">
        <v>2</v>
      </c>
      <c r="C29" s="103" t="s">
        <v>151</v>
      </c>
      <c r="D29" s="107">
        <v>420</v>
      </c>
    </row>
    <row r="30" spans="1:4" ht="22.5" x14ac:dyDescent="0.45">
      <c r="A30" s="136"/>
      <c r="B30" s="104"/>
      <c r="C30" s="103" t="s">
        <v>153</v>
      </c>
      <c r="D30" s="107">
        <v>14500</v>
      </c>
    </row>
    <row r="31" spans="1:4" ht="22.5" x14ac:dyDescent="0.45">
      <c r="A31" s="136"/>
      <c r="B31" s="135"/>
      <c r="C31" s="140" t="s">
        <v>154</v>
      </c>
      <c r="D31" s="142">
        <v>1400</v>
      </c>
    </row>
    <row r="32" spans="1:4" ht="22.5" x14ac:dyDescent="0.45">
      <c r="A32" s="136"/>
      <c r="B32" s="135"/>
      <c r="C32" s="140" t="s">
        <v>166</v>
      </c>
      <c r="D32" s="142">
        <v>500</v>
      </c>
    </row>
    <row r="33" spans="1:4" ht="20" x14ac:dyDescent="0.4">
      <c r="A33" s="88"/>
      <c r="B33" s="87"/>
      <c r="C33" s="101" t="s">
        <v>240</v>
      </c>
      <c r="D33" s="102">
        <v>57068</v>
      </c>
    </row>
    <row r="34" spans="1:4" ht="20" x14ac:dyDescent="0.4">
      <c r="A34" s="88"/>
      <c r="B34" s="87"/>
      <c r="C34" s="89"/>
      <c r="D34" s="83"/>
    </row>
    <row r="35" spans="1:4" ht="20" x14ac:dyDescent="0.4">
      <c r="A35" s="84" t="s">
        <v>173</v>
      </c>
      <c r="B35" s="90">
        <f>SUM(B21:B34)</f>
        <v>123888</v>
      </c>
      <c r="C35" s="91" t="s">
        <v>173</v>
      </c>
      <c r="D35" s="92">
        <f>SUM(D21:D34)</f>
        <v>123888</v>
      </c>
    </row>
    <row r="36" spans="1:4" ht="29.5" x14ac:dyDescent="0.55000000000000004">
      <c r="A36" s="56"/>
    </row>
    <row r="37" spans="1:4" ht="29.5" x14ac:dyDescent="0.55000000000000004">
      <c r="A37" s="56"/>
    </row>
    <row r="38" spans="1:4" ht="29.5" x14ac:dyDescent="0.55000000000000004">
      <c r="A38" s="56"/>
    </row>
  </sheetData>
  <mergeCells count="2">
    <mergeCell ref="A1:D1"/>
    <mergeCell ref="A20:D20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F1456-39BD-45AE-BC73-5865C17F965F}">
  <dimension ref="A1:D41"/>
  <sheetViews>
    <sheetView topLeftCell="A3" zoomScale="65" zoomScaleNormal="65" workbookViewId="0">
      <selection activeCell="B34" sqref="B34"/>
    </sheetView>
  </sheetViews>
  <sheetFormatPr defaultColWidth="11.453125" defaultRowHeight="12.5" x14ac:dyDescent="0.25"/>
  <cols>
    <col min="1" max="1" width="52.1796875" style="20" bestFit="1" customWidth="1"/>
    <col min="2" max="2" width="24.26953125" style="20" customWidth="1"/>
    <col min="3" max="3" width="61.453125" style="20" bestFit="1" customWidth="1"/>
    <col min="4" max="4" width="25.7265625" style="20" customWidth="1"/>
    <col min="5" max="256" width="11.453125" style="20"/>
    <col min="257" max="257" width="52.1796875" style="20" bestFit="1" customWidth="1"/>
    <col min="258" max="258" width="24.26953125" style="20" customWidth="1"/>
    <col min="259" max="259" width="61.453125" style="20" bestFit="1" customWidth="1"/>
    <col min="260" max="260" width="25.7265625" style="20" customWidth="1"/>
    <col min="261" max="512" width="11.453125" style="20"/>
    <col min="513" max="513" width="52.1796875" style="20" bestFit="1" customWidth="1"/>
    <col min="514" max="514" width="24.26953125" style="20" customWidth="1"/>
    <col min="515" max="515" width="61.453125" style="20" bestFit="1" customWidth="1"/>
    <col min="516" max="516" width="25.7265625" style="20" customWidth="1"/>
    <col min="517" max="768" width="11.453125" style="20"/>
    <col min="769" max="769" width="52.1796875" style="20" bestFit="1" customWidth="1"/>
    <col min="770" max="770" width="24.26953125" style="20" customWidth="1"/>
    <col min="771" max="771" width="61.453125" style="20" bestFit="1" customWidth="1"/>
    <col min="772" max="772" width="25.7265625" style="20" customWidth="1"/>
    <col min="773" max="1024" width="11.453125" style="20"/>
    <col min="1025" max="1025" width="52.1796875" style="20" bestFit="1" customWidth="1"/>
    <col min="1026" max="1026" width="24.26953125" style="20" customWidth="1"/>
    <col min="1027" max="1027" width="61.453125" style="20" bestFit="1" customWidth="1"/>
    <col min="1028" max="1028" width="25.7265625" style="20" customWidth="1"/>
    <col min="1029" max="1280" width="11.453125" style="20"/>
    <col min="1281" max="1281" width="52.1796875" style="20" bestFit="1" customWidth="1"/>
    <col min="1282" max="1282" width="24.26953125" style="20" customWidth="1"/>
    <col min="1283" max="1283" width="61.453125" style="20" bestFit="1" customWidth="1"/>
    <col min="1284" max="1284" width="25.7265625" style="20" customWidth="1"/>
    <col min="1285" max="1536" width="11.453125" style="20"/>
    <col min="1537" max="1537" width="52.1796875" style="20" bestFit="1" customWidth="1"/>
    <col min="1538" max="1538" width="24.26953125" style="20" customWidth="1"/>
    <col min="1539" max="1539" width="61.453125" style="20" bestFit="1" customWidth="1"/>
    <col min="1540" max="1540" width="25.7265625" style="20" customWidth="1"/>
    <col min="1541" max="1792" width="11.453125" style="20"/>
    <col min="1793" max="1793" width="52.1796875" style="20" bestFit="1" customWidth="1"/>
    <col min="1794" max="1794" width="24.26953125" style="20" customWidth="1"/>
    <col min="1795" max="1795" width="61.453125" style="20" bestFit="1" customWidth="1"/>
    <col min="1796" max="1796" width="25.7265625" style="20" customWidth="1"/>
    <col min="1797" max="2048" width="11.453125" style="20"/>
    <col min="2049" max="2049" width="52.1796875" style="20" bestFit="1" customWidth="1"/>
    <col min="2050" max="2050" width="24.26953125" style="20" customWidth="1"/>
    <col min="2051" max="2051" width="61.453125" style="20" bestFit="1" customWidth="1"/>
    <col min="2052" max="2052" width="25.7265625" style="20" customWidth="1"/>
    <col min="2053" max="2304" width="11.453125" style="20"/>
    <col min="2305" max="2305" width="52.1796875" style="20" bestFit="1" customWidth="1"/>
    <col min="2306" max="2306" width="24.26953125" style="20" customWidth="1"/>
    <col min="2307" max="2307" width="61.453125" style="20" bestFit="1" customWidth="1"/>
    <col min="2308" max="2308" width="25.7265625" style="20" customWidth="1"/>
    <col min="2309" max="2560" width="11.453125" style="20"/>
    <col min="2561" max="2561" width="52.1796875" style="20" bestFit="1" customWidth="1"/>
    <col min="2562" max="2562" width="24.26953125" style="20" customWidth="1"/>
    <col min="2563" max="2563" width="61.453125" style="20" bestFit="1" customWidth="1"/>
    <col min="2564" max="2564" width="25.7265625" style="20" customWidth="1"/>
    <col min="2565" max="2816" width="11.453125" style="20"/>
    <col min="2817" max="2817" width="52.1796875" style="20" bestFit="1" customWidth="1"/>
    <col min="2818" max="2818" width="24.26953125" style="20" customWidth="1"/>
    <col min="2819" max="2819" width="61.453125" style="20" bestFit="1" customWidth="1"/>
    <col min="2820" max="2820" width="25.7265625" style="20" customWidth="1"/>
    <col min="2821" max="3072" width="11.453125" style="20"/>
    <col min="3073" max="3073" width="52.1796875" style="20" bestFit="1" customWidth="1"/>
    <col min="3074" max="3074" width="24.26953125" style="20" customWidth="1"/>
    <col min="3075" max="3075" width="61.453125" style="20" bestFit="1" customWidth="1"/>
    <col min="3076" max="3076" width="25.7265625" style="20" customWidth="1"/>
    <col min="3077" max="3328" width="11.453125" style="20"/>
    <col min="3329" max="3329" width="52.1796875" style="20" bestFit="1" customWidth="1"/>
    <col min="3330" max="3330" width="24.26953125" style="20" customWidth="1"/>
    <col min="3331" max="3331" width="61.453125" style="20" bestFit="1" customWidth="1"/>
    <col min="3332" max="3332" width="25.7265625" style="20" customWidth="1"/>
    <col min="3333" max="3584" width="11.453125" style="20"/>
    <col min="3585" max="3585" width="52.1796875" style="20" bestFit="1" customWidth="1"/>
    <col min="3586" max="3586" width="24.26953125" style="20" customWidth="1"/>
    <col min="3587" max="3587" width="61.453125" style="20" bestFit="1" customWidth="1"/>
    <col min="3588" max="3588" width="25.7265625" style="20" customWidth="1"/>
    <col min="3589" max="3840" width="11.453125" style="20"/>
    <col min="3841" max="3841" width="52.1796875" style="20" bestFit="1" customWidth="1"/>
    <col min="3842" max="3842" width="24.26953125" style="20" customWidth="1"/>
    <col min="3843" max="3843" width="61.453125" style="20" bestFit="1" customWidth="1"/>
    <col min="3844" max="3844" width="25.7265625" style="20" customWidth="1"/>
    <col min="3845" max="4096" width="11.453125" style="20"/>
    <col min="4097" max="4097" width="52.1796875" style="20" bestFit="1" customWidth="1"/>
    <col min="4098" max="4098" width="24.26953125" style="20" customWidth="1"/>
    <col min="4099" max="4099" width="61.453125" style="20" bestFit="1" customWidth="1"/>
    <col min="4100" max="4100" width="25.7265625" style="20" customWidth="1"/>
    <col min="4101" max="4352" width="11.453125" style="20"/>
    <col min="4353" max="4353" width="52.1796875" style="20" bestFit="1" customWidth="1"/>
    <col min="4354" max="4354" width="24.26953125" style="20" customWidth="1"/>
    <col min="4355" max="4355" width="61.453125" style="20" bestFit="1" customWidth="1"/>
    <col min="4356" max="4356" width="25.7265625" style="20" customWidth="1"/>
    <col min="4357" max="4608" width="11.453125" style="20"/>
    <col min="4609" max="4609" width="52.1796875" style="20" bestFit="1" customWidth="1"/>
    <col min="4610" max="4610" width="24.26953125" style="20" customWidth="1"/>
    <col min="4611" max="4611" width="61.453125" style="20" bestFit="1" customWidth="1"/>
    <col min="4612" max="4612" width="25.7265625" style="20" customWidth="1"/>
    <col min="4613" max="4864" width="11.453125" style="20"/>
    <col min="4865" max="4865" width="52.1796875" style="20" bestFit="1" customWidth="1"/>
    <col min="4866" max="4866" width="24.26953125" style="20" customWidth="1"/>
    <col min="4867" max="4867" width="61.453125" style="20" bestFit="1" customWidth="1"/>
    <col min="4868" max="4868" width="25.7265625" style="20" customWidth="1"/>
    <col min="4869" max="5120" width="11.453125" style="20"/>
    <col min="5121" max="5121" width="52.1796875" style="20" bestFit="1" customWidth="1"/>
    <col min="5122" max="5122" width="24.26953125" style="20" customWidth="1"/>
    <col min="5123" max="5123" width="61.453125" style="20" bestFit="1" customWidth="1"/>
    <col min="5124" max="5124" width="25.7265625" style="20" customWidth="1"/>
    <col min="5125" max="5376" width="11.453125" style="20"/>
    <col min="5377" max="5377" width="52.1796875" style="20" bestFit="1" customWidth="1"/>
    <col min="5378" max="5378" width="24.26953125" style="20" customWidth="1"/>
    <col min="5379" max="5379" width="61.453125" style="20" bestFit="1" customWidth="1"/>
    <col min="5380" max="5380" width="25.7265625" style="20" customWidth="1"/>
    <col min="5381" max="5632" width="11.453125" style="20"/>
    <col min="5633" max="5633" width="52.1796875" style="20" bestFit="1" customWidth="1"/>
    <col min="5634" max="5634" width="24.26953125" style="20" customWidth="1"/>
    <col min="5635" max="5635" width="61.453125" style="20" bestFit="1" customWidth="1"/>
    <col min="5636" max="5636" width="25.7265625" style="20" customWidth="1"/>
    <col min="5637" max="5888" width="11.453125" style="20"/>
    <col min="5889" max="5889" width="52.1796875" style="20" bestFit="1" customWidth="1"/>
    <col min="5890" max="5890" width="24.26953125" style="20" customWidth="1"/>
    <col min="5891" max="5891" width="61.453125" style="20" bestFit="1" customWidth="1"/>
    <col min="5892" max="5892" width="25.7265625" style="20" customWidth="1"/>
    <col min="5893" max="6144" width="11.453125" style="20"/>
    <col min="6145" max="6145" width="52.1796875" style="20" bestFit="1" customWidth="1"/>
    <col min="6146" max="6146" width="24.26953125" style="20" customWidth="1"/>
    <col min="6147" max="6147" width="61.453125" style="20" bestFit="1" customWidth="1"/>
    <col min="6148" max="6148" width="25.7265625" style="20" customWidth="1"/>
    <col min="6149" max="6400" width="11.453125" style="20"/>
    <col min="6401" max="6401" width="52.1796875" style="20" bestFit="1" customWidth="1"/>
    <col min="6402" max="6402" width="24.26953125" style="20" customWidth="1"/>
    <col min="6403" max="6403" width="61.453125" style="20" bestFit="1" customWidth="1"/>
    <col min="6404" max="6404" width="25.7265625" style="20" customWidth="1"/>
    <col min="6405" max="6656" width="11.453125" style="20"/>
    <col min="6657" max="6657" width="52.1796875" style="20" bestFit="1" customWidth="1"/>
    <col min="6658" max="6658" width="24.26953125" style="20" customWidth="1"/>
    <col min="6659" max="6659" width="61.453125" style="20" bestFit="1" customWidth="1"/>
    <col min="6660" max="6660" width="25.7265625" style="20" customWidth="1"/>
    <col min="6661" max="6912" width="11.453125" style="20"/>
    <col min="6913" max="6913" width="52.1796875" style="20" bestFit="1" customWidth="1"/>
    <col min="6914" max="6914" width="24.26953125" style="20" customWidth="1"/>
    <col min="6915" max="6915" width="61.453125" style="20" bestFit="1" customWidth="1"/>
    <col min="6916" max="6916" width="25.7265625" style="20" customWidth="1"/>
    <col min="6917" max="7168" width="11.453125" style="20"/>
    <col min="7169" max="7169" width="52.1796875" style="20" bestFit="1" customWidth="1"/>
    <col min="7170" max="7170" width="24.26953125" style="20" customWidth="1"/>
    <col min="7171" max="7171" width="61.453125" style="20" bestFit="1" customWidth="1"/>
    <col min="7172" max="7172" width="25.7265625" style="20" customWidth="1"/>
    <col min="7173" max="7424" width="11.453125" style="20"/>
    <col min="7425" max="7425" width="52.1796875" style="20" bestFit="1" customWidth="1"/>
    <col min="7426" max="7426" width="24.26953125" style="20" customWidth="1"/>
    <col min="7427" max="7427" width="61.453125" style="20" bestFit="1" customWidth="1"/>
    <col min="7428" max="7428" width="25.7265625" style="20" customWidth="1"/>
    <col min="7429" max="7680" width="11.453125" style="20"/>
    <col min="7681" max="7681" width="52.1796875" style="20" bestFit="1" customWidth="1"/>
    <col min="7682" max="7682" width="24.26953125" style="20" customWidth="1"/>
    <col min="7683" max="7683" width="61.453125" style="20" bestFit="1" customWidth="1"/>
    <col min="7684" max="7684" width="25.7265625" style="20" customWidth="1"/>
    <col min="7685" max="7936" width="11.453125" style="20"/>
    <col min="7937" max="7937" width="52.1796875" style="20" bestFit="1" customWidth="1"/>
    <col min="7938" max="7938" width="24.26953125" style="20" customWidth="1"/>
    <col min="7939" max="7939" width="61.453125" style="20" bestFit="1" customWidth="1"/>
    <col min="7940" max="7940" width="25.7265625" style="20" customWidth="1"/>
    <col min="7941" max="8192" width="11.453125" style="20"/>
    <col min="8193" max="8193" width="52.1796875" style="20" bestFit="1" customWidth="1"/>
    <col min="8194" max="8194" width="24.26953125" style="20" customWidth="1"/>
    <col min="8195" max="8195" width="61.453125" style="20" bestFit="1" customWidth="1"/>
    <col min="8196" max="8196" width="25.7265625" style="20" customWidth="1"/>
    <col min="8197" max="8448" width="11.453125" style="20"/>
    <col min="8449" max="8449" width="52.1796875" style="20" bestFit="1" customWidth="1"/>
    <col min="8450" max="8450" width="24.26953125" style="20" customWidth="1"/>
    <col min="8451" max="8451" width="61.453125" style="20" bestFit="1" customWidth="1"/>
    <col min="8452" max="8452" width="25.7265625" style="20" customWidth="1"/>
    <col min="8453" max="8704" width="11.453125" style="20"/>
    <col min="8705" max="8705" width="52.1796875" style="20" bestFit="1" customWidth="1"/>
    <col min="8706" max="8706" width="24.26953125" style="20" customWidth="1"/>
    <col min="8707" max="8707" width="61.453125" style="20" bestFit="1" customWidth="1"/>
    <col min="8708" max="8708" width="25.7265625" style="20" customWidth="1"/>
    <col min="8709" max="8960" width="11.453125" style="20"/>
    <col min="8961" max="8961" width="52.1796875" style="20" bestFit="1" customWidth="1"/>
    <col min="8962" max="8962" width="24.26953125" style="20" customWidth="1"/>
    <col min="8963" max="8963" width="61.453125" style="20" bestFit="1" customWidth="1"/>
    <col min="8964" max="8964" width="25.7265625" style="20" customWidth="1"/>
    <col min="8965" max="9216" width="11.453125" style="20"/>
    <col min="9217" max="9217" width="52.1796875" style="20" bestFit="1" customWidth="1"/>
    <col min="9218" max="9218" width="24.26953125" style="20" customWidth="1"/>
    <col min="9219" max="9219" width="61.453125" style="20" bestFit="1" customWidth="1"/>
    <col min="9220" max="9220" width="25.7265625" style="20" customWidth="1"/>
    <col min="9221" max="9472" width="11.453125" style="20"/>
    <col min="9473" max="9473" width="52.1796875" style="20" bestFit="1" customWidth="1"/>
    <col min="9474" max="9474" width="24.26953125" style="20" customWidth="1"/>
    <col min="9475" max="9475" width="61.453125" style="20" bestFit="1" customWidth="1"/>
    <col min="9476" max="9476" width="25.7265625" style="20" customWidth="1"/>
    <col min="9477" max="9728" width="11.453125" style="20"/>
    <col min="9729" max="9729" width="52.1796875" style="20" bestFit="1" customWidth="1"/>
    <col min="9730" max="9730" width="24.26953125" style="20" customWidth="1"/>
    <col min="9731" max="9731" width="61.453125" style="20" bestFit="1" customWidth="1"/>
    <col min="9732" max="9732" width="25.7265625" style="20" customWidth="1"/>
    <col min="9733" max="9984" width="11.453125" style="20"/>
    <col min="9985" max="9985" width="52.1796875" style="20" bestFit="1" customWidth="1"/>
    <col min="9986" max="9986" width="24.26953125" style="20" customWidth="1"/>
    <col min="9987" max="9987" width="61.453125" style="20" bestFit="1" customWidth="1"/>
    <col min="9988" max="9988" width="25.7265625" style="20" customWidth="1"/>
    <col min="9989" max="10240" width="11.453125" style="20"/>
    <col min="10241" max="10241" width="52.1796875" style="20" bestFit="1" customWidth="1"/>
    <col min="10242" max="10242" width="24.26953125" style="20" customWidth="1"/>
    <col min="10243" max="10243" width="61.453125" style="20" bestFit="1" customWidth="1"/>
    <col min="10244" max="10244" width="25.7265625" style="20" customWidth="1"/>
    <col min="10245" max="10496" width="11.453125" style="20"/>
    <col min="10497" max="10497" width="52.1796875" style="20" bestFit="1" customWidth="1"/>
    <col min="10498" max="10498" width="24.26953125" style="20" customWidth="1"/>
    <col min="10499" max="10499" width="61.453125" style="20" bestFit="1" customWidth="1"/>
    <col min="10500" max="10500" width="25.7265625" style="20" customWidth="1"/>
    <col min="10501" max="10752" width="11.453125" style="20"/>
    <col min="10753" max="10753" width="52.1796875" style="20" bestFit="1" customWidth="1"/>
    <col min="10754" max="10754" width="24.26953125" style="20" customWidth="1"/>
    <col min="10755" max="10755" width="61.453125" style="20" bestFit="1" customWidth="1"/>
    <col min="10756" max="10756" width="25.7265625" style="20" customWidth="1"/>
    <col min="10757" max="11008" width="11.453125" style="20"/>
    <col min="11009" max="11009" width="52.1796875" style="20" bestFit="1" customWidth="1"/>
    <col min="11010" max="11010" width="24.26953125" style="20" customWidth="1"/>
    <col min="11011" max="11011" width="61.453125" style="20" bestFit="1" customWidth="1"/>
    <col min="11012" max="11012" width="25.7265625" style="20" customWidth="1"/>
    <col min="11013" max="11264" width="11.453125" style="20"/>
    <col min="11265" max="11265" width="52.1796875" style="20" bestFit="1" customWidth="1"/>
    <col min="11266" max="11266" width="24.26953125" style="20" customWidth="1"/>
    <col min="11267" max="11267" width="61.453125" style="20" bestFit="1" customWidth="1"/>
    <col min="11268" max="11268" width="25.7265625" style="20" customWidth="1"/>
    <col min="11269" max="11520" width="11.453125" style="20"/>
    <col min="11521" max="11521" width="52.1796875" style="20" bestFit="1" customWidth="1"/>
    <col min="11522" max="11522" width="24.26953125" style="20" customWidth="1"/>
    <col min="11523" max="11523" width="61.453125" style="20" bestFit="1" customWidth="1"/>
    <col min="11524" max="11524" width="25.7265625" style="20" customWidth="1"/>
    <col min="11525" max="11776" width="11.453125" style="20"/>
    <col min="11777" max="11777" width="52.1796875" style="20" bestFit="1" customWidth="1"/>
    <col min="11778" max="11778" width="24.26953125" style="20" customWidth="1"/>
    <col min="11779" max="11779" width="61.453125" style="20" bestFit="1" customWidth="1"/>
    <col min="11780" max="11780" width="25.7265625" style="20" customWidth="1"/>
    <col min="11781" max="12032" width="11.453125" style="20"/>
    <col min="12033" max="12033" width="52.1796875" style="20" bestFit="1" customWidth="1"/>
    <col min="12034" max="12034" width="24.26953125" style="20" customWidth="1"/>
    <col min="12035" max="12035" width="61.453125" style="20" bestFit="1" customWidth="1"/>
    <col min="12036" max="12036" width="25.7265625" style="20" customWidth="1"/>
    <col min="12037" max="12288" width="11.453125" style="20"/>
    <col min="12289" max="12289" width="52.1796875" style="20" bestFit="1" customWidth="1"/>
    <col min="12290" max="12290" width="24.26953125" style="20" customWidth="1"/>
    <col min="12291" max="12291" width="61.453125" style="20" bestFit="1" customWidth="1"/>
    <col min="12292" max="12292" width="25.7265625" style="20" customWidth="1"/>
    <col min="12293" max="12544" width="11.453125" style="20"/>
    <col min="12545" max="12545" width="52.1796875" style="20" bestFit="1" customWidth="1"/>
    <col min="12546" max="12546" width="24.26953125" style="20" customWidth="1"/>
    <col min="12547" max="12547" width="61.453125" style="20" bestFit="1" customWidth="1"/>
    <col min="12548" max="12548" width="25.7265625" style="20" customWidth="1"/>
    <col min="12549" max="12800" width="11.453125" style="20"/>
    <col min="12801" max="12801" width="52.1796875" style="20" bestFit="1" customWidth="1"/>
    <col min="12802" max="12802" width="24.26953125" style="20" customWidth="1"/>
    <col min="12803" max="12803" width="61.453125" style="20" bestFit="1" customWidth="1"/>
    <col min="12804" max="12804" width="25.7265625" style="20" customWidth="1"/>
    <col min="12805" max="13056" width="11.453125" style="20"/>
    <col min="13057" max="13057" width="52.1796875" style="20" bestFit="1" customWidth="1"/>
    <col min="13058" max="13058" width="24.26953125" style="20" customWidth="1"/>
    <col min="13059" max="13059" width="61.453125" style="20" bestFit="1" customWidth="1"/>
    <col min="13060" max="13060" width="25.7265625" style="20" customWidth="1"/>
    <col min="13061" max="13312" width="11.453125" style="20"/>
    <col min="13313" max="13313" width="52.1796875" style="20" bestFit="1" customWidth="1"/>
    <col min="13314" max="13314" width="24.26953125" style="20" customWidth="1"/>
    <col min="13315" max="13315" width="61.453125" style="20" bestFit="1" customWidth="1"/>
    <col min="13316" max="13316" width="25.7265625" style="20" customWidth="1"/>
    <col min="13317" max="13568" width="11.453125" style="20"/>
    <col min="13569" max="13569" width="52.1796875" style="20" bestFit="1" customWidth="1"/>
    <col min="13570" max="13570" width="24.26953125" style="20" customWidth="1"/>
    <col min="13571" max="13571" width="61.453125" style="20" bestFit="1" customWidth="1"/>
    <col min="13572" max="13572" width="25.7265625" style="20" customWidth="1"/>
    <col min="13573" max="13824" width="11.453125" style="20"/>
    <col min="13825" max="13825" width="52.1796875" style="20" bestFit="1" customWidth="1"/>
    <col min="13826" max="13826" width="24.26953125" style="20" customWidth="1"/>
    <col min="13827" max="13827" width="61.453125" style="20" bestFit="1" customWidth="1"/>
    <col min="13828" max="13828" width="25.7265625" style="20" customWidth="1"/>
    <col min="13829" max="14080" width="11.453125" style="20"/>
    <col min="14081" max="14081" width="52.1796875" style="20" bestFit="1" customWidth="1"/>
    <col min="14082" max="14082" width="24.26953125" style="20" customWidth="1"/>
    <col min="14083" max="14083" width="61.453125" style="20" bestFit="1" customWidth="1"/>
    <col min="14084" max="14084" width="25.7265625" style="20" customWidth="1"/>
    <col min="14085" max="14336" width="11.453125" style="20"/>
    <col min="14337" max="14337" width="52.1796875" style="20" bestFit="1" customWidth="1"/>
    <col min="14338" max="14338" width="24.26953125" style="20" customWidth="1"/>
    <col min="14339" max="14339" width="61.453125" style="20" bestFit="1" customWidth="1"/>
    <col min="14340" max="14340" width="25.7265625" style="20" customWidth="1"/>
    <col min="14341" max="14592" width="11.453125" style="20"/>
    <col min="14593" max="14593" width="52.1796875" style="20" bestFit="1" customWidth="1"/>
    <col min="14594" max="14594" width="24.26953125" style="20" customWidth="1"/>
    <col min="14595" max="14595" width="61.453125" style="20" bestFit="1" customWidth="1"/>
    <col min="14596" max="14596" width="25.7265625" style="20" customWidth="1"/>
    <col min="14597" max="14848" width="11.453125" style="20"/>
    <col min="14849" max="14849" width="52.1796875" style="20" bestFit="1" customWidth="1"/>
    <col min="14850" max="14850" width="24.26953125" style="20" customWidth="1"/>
    <col min="14851" max="14851" width="61.453125" style="20" bestFit="1" customWidth="1"/>
    <col min="14852" max="14852" width="25.7265625" style="20" customWidth="1"/>
    <col min="14853" max="15104" width="11.453125" style="20"/>
    <col min="15105" max="15105" width="52.1796875" style="20" bestFit="1" customWidth="1"/>
    <col min="15106" max="15106" width="24.26953125" style="20" customWidth="1"/>
    <col min="15107" max="15107" width="61.453125" style="20" bestFit="1" customWidth="1"/>
    <col min="15108" max="15108" width="25.7265625" style="20" customWidth="1"/>
    <col min="15109" max="15360" width="11.453125" style="20"/>
    <col min="15361" max="15361" width="52.1796875" style="20" bestFit="1" customWidth="1"/>
    <col min="15362" max="15362" width="24.26953125" style="20" customWidth="1"/>
    <col min="15363" max="15363" width="61.453125" style="20" bestFit="1" customWidth="1"/>
    <col min="15364" max="15364" width="25.7265625" style="20" customWidth="1"/>
    <col min="15365" max="15616" width="11.453125" style="20"/>
    <col min="15617" max="15617" width="52.1796875" style="20" bestFit="1" customWidth="1"/>
    <col min="15618" max="15618" width="24.26953125" style="20" customWidth="1"/>
    <col min="15619" max="15619" width="61.453125" style="20" bestFit="1" customWidth="1"/>
    <col min="15620" max="15620" width="25.7265625" style="20" customWidth="1"/>
    <col min="15621" max="15872" width="11.453125" style="20"/>
    <col min="15873" max="15873" width="52.1796875" style="20" bestFit="1" customWidth="1"/>
    <col min="15874" max="15874" width="24.26953125" style="20" customWidth="1"/>
    <col min="15875" max="15875" width="61.453125" style="20" bestFit="1" customWidth="1"/>
    <col min="15876" max="15876" width="25.7265625" style="20" customWidth="1"/>
    <col min="15877" max="16128" width="11.453125" style="20"/>
    <col min="16129" max="16129" width="52.1796875" style="20" bestFit="1" customWidth="1"/>
    <col min="16130" max="16130" width="24.26953125" style="20" customWidth="1"/>
    <col min="16131" max="16131" width="61.453125" style="20" bestFit="1" customWidth="1"/>
    <col min="16132" max="16132" width="25.7265625" style="20" customWidth="1"/>
    <col min="16133" max="16384" width="11.453125" style="20"/>
  </cols>
  <sheetData>
    <row r="1" spans="1:4" ht="30" thickBot="1" x14ac:dyDescent="0.6">
      <c r="A1" s="153" t="s">
        <v>175</v>
      </c>
      <c r="B1" s="153"/>
      <c r="C1" s="153"/>
      <c r="D1" s="153"/>
    </row>
    <row r="2" spans="1:4" ht="29.5" x14ac:dyDescent="0.55000000000000004">
      <c r="A2" s="148" t="s">
        <v>176</v>
      </c>
      <c r="B2" s="137"/>
      <c r="C2" s="148" t="s">
        <v>177</v>
      </c>
      <c r="D2" s="105"/>
    </row>
    <row r="3" spans="1:4" ht="22.5" x14ac:dyDescent="0.45">
      <c r="A3" s="103" t="s">
        <v>178</v>
      </c>
      <c r="B3" s="104">
        <f>2500-500</f>
        <v>2000</v>
      </c>
      <c r="C3" s="146" t="s">
        <v>179</v>
      </c>
      <c r="D3" s="142">
        <v>10000</v>
      </c>
    </row>
    <row r="4" spans="1:4" ht="22.5" x14ac:dyDescent="0.45">
      <c r="A4" s="103" t="s">
        <v>62</v>
      </c>
      <c r="B4" s="104">
        <f>14000-1400</f>
        <v>12600</v>
      </c>
      <c r="C4" s="146" t="s">
        <v>180</v>
      </c>
      <c r="D4" s="142">
        <v>-7500</v>
      </c>
    </row>
    <row r="5" spans="1:4" ht="29.5" x14ac:dyDescent="0.55000000000000004">
      <c r="A5" s="103"/>
      <c r="B5" s="25"/>
      <c r="C5" s="108" t="s">
        <v>242</v>
      </c>
      <c r="D5" s="107">
        <v>2500</v>
      </c>
    </row>
    <row r="6" spans="1:4" ht="27.5" x14ac:dyDescent="0.55000000000000004">
      <c r="A6" s="149" t="s">
        <v>182</v>
      </c>
      <c r="B6" s="137">
        <f>SUM(B3:B5)</f>
        <v>14600</v>
      </c>
      <c r="C6" s="147" t="s">
        <v>181</v>
      </c>
      <c r="D6" s="107">
        <v>57068</v>
      </c>
    </row>
    <row r="7" spans="1:4" ht="29.5" x14ac:dyDescent="0.55000000000000004">
      <c r="A7" s="21" t="s">
        <v>183</v>
      </c>
      <c r="B7" s="25"/>
      <c r="C7" s="149" t="s">
        <v>243</v>
      </c>
      <c r="D7" s="150">
        <f>SUM(D5:D6)</f>
        <v>59568</v>
      </c>
    </row>
    <row r="8" spans="1:4" ht="27.5" x14ac:dyDescent="0.55000000000000004">
      <c r="A8" s="103" t="s">
        <v>185</v>
      </c>
      <c r="B8" s="104">
        <f>'2 Mastro Chiusura SP CE'!B22+'2 Mastro Chiusura SP CE'!B23</f>
        <v>91186</v>
      </c>
      <c r="C8" s="151" t="s">
        <v>184</v>
      </c>
      <c r="D8" s="107"/>
    </row>
    <row r="9" spans="1:4" ht="22.5" x14ac:dyDescent="0.45">
      <c r="A9" s="103" t="s">
        <v>186</v>
      </c>
      <c r="B9" s="104">
        <v>2400</v>
      </c>
      <c r="C9" s="103" t="s">
        <v>244</v>
      </c>
      <c r="D9" s="107">
        <v>20000</v>
      </c>
    </row>
    <row r="10" spans="1:4" ht="22.5" x14ac:dyDescent="0.45">
      <c r="A10" s="103" t="s">
        <v>188</v>
      </c>
      <c r="B10" s="104">
        <v>2100</v>
      </c>
      <c r="C10" s="103" t="s">
        <v>187</v>
      </c>
      <c r="D10" s="107">
        <f>2800+290</f>
        <v>3090</v>
      </c>
    </row>
    <row r="11" spans="1:4" ht="22.5" x14ac:dyDescent="0.45">
      <c r="A11" s="103" t="s">
        <v>241</v>
      </c>
      <c r="B11" s="104">
        <v>4200</v>
      </c>
      <c r="C11" s="103" t="s">
        <v>245</v>
      </c>
      <c r="D11" s="107">
        <f>SUM('2 Mastro Chiusura SP CE'!D24:D27)</f>
        <v>16910</v>
      </c>
    </row>
    <row r="12" spans="1:4" ht="22.5" x14ac:dyDescent="0.45">
      <c r="A12" s="103" t="s">
        <v>189</v>
      </c>
      <c r="B12" s="104">
        <v>2</v>
      </c>
      <c r="C12" s="103" t="s">
        <v>190</v>
      </c>
      <c r="D12" s="107">
        <v>14920</v>
      </c>
    </row>
    <row r="13" spans="1:4" ht="29.5" x14ac:dyDescent="0.55000000000000004">
      <c r="A13" s="149" t="s">
        <v>182</v>
      </c>
      <c r="B13" s="137">
        <f>SUM(B8:B12)</f>
        <v>99888</v>
      </c>
      <c r="C13" s="106" t="s">
        <v>182</v>
      </c>
      <c r="D13" s="22">
        <f>SUM(D9:D12)</f>
        <v>54920</v>
      </c>
    </row>
    <row r="14" spans="1:4" ht="30" thickBot="1" x14ac:dyDescent="0.6">
      <c r="C14" s="29"/>
      <c r="D14" s="23"/>
    </row>
    <row r="15" spans="1:4" ht="29.5" x14ac:dyDescent="0.55000000000000004">
      <c r="A15" s="24"/>
      <c r="B15" s="25">
        <f>B6+B13</f>
        <v>114488</v>
      </c>
      <c r="C15" s="26"/>
      <c r="D15" s="22">
        <f>SUM(D7+D13)</f>
        <v>114488</v>
      </c>
    </row>
    <row r="19" spans="1:4" ht="30" thickBot="1" x14ac:dyDescent="0.6">
      <c r="A19" s="153" t="s">
        <v>159</v>
      </c>
      <c r="B19" s="154"/>
      <c r="C19" s="111"/>
      <c r="D19" s="111"/>
    </row>
    <row r="20" spans="1:4" ht="22.5" x14ac:dyDescent="0.45">
      <c r="A20" s="110" t="s">
        <v>191</v>
      </c>
      <c r="B20" s="104">
        <f>'2 Mastro Chiusura SP CE'!D3</f>
        <v>81200</v>
      </c>
      <c r="C20" s="112"/>
    </row>
    <row r="21" spans="1:4" ht="22.5" x14ac:dyDescent="0.45">
      <c r="A21" s="103" t="s">
        <v>192</v>
      </c>
      <c r="B21" s="104">
        <v>0</v>
      </c>
    </row>
    <row r="22" spans="1:4" ht="29.5" x14ac:dyDescent="0.55000000000000004">
      <c r="A22" s="106" t="s">
        <v>182</v>
      </c>
      <c r="B22" s="25">
        <f>SUM(B20:B21)</f>
        <v>81200</v>
      </c>
    </row>
    <row r="23" spans="1:4" ht="29.5" x14ac:dyDescent="0.55000000000000004">
      <c r="A23" s="106"/>
      <c r="B23" s="25"/>
    </row>
    <row r="24" spans="1:4" ht="22.5" x14ac:dyDescent="0.45">
      <c r="A24" s="103" t="s">
        <v>193</v>
      </c>
      <c r="B24" s="104">
        <f>'2 Mastro Chiusura SP CE'!B12</f>
        <v>2800</v>
      </c>
    </row>
    <row r="25" spans="1:4" ht="22.5" x14ac:dyDescent="0.45">
      <c r="A25" s="103" t="s">
        <v>194</v>
      </c>
      <c r="B25" s="104">
        <f>'2 Mastro Chiusura SP CE'!B3+'2 Mastro Chiusura SP CE'!B11</f>
        <v>4020</v>
      </c>
    </row>
    <row r="26" spans="1:4" ht="22.5" x14ac:dyDescent="0.45">
      <c r="A26" s="103" t="s">
        <v>195</v>
      </c>
      <c r="B26" s="104">
        <f>'2 Mastro Chiusura SP CE'!B4+'2 Mastro Chiusura SP CE'!B8+'2 Mastro Chiusura SP CE'!B9+'2 Mastro Chiusura SP CE'!B10</f>
        <v>1290</v>
      </c>
    </row>
    <row r="27" spans="1:4" ht="22.5" x14ac:dyDescent="0.45">
      <c r="A27" s="103" t="s">
        <v>196</v>
      </c>
      <c r="B27" s="104">
        <f>'2 Mastro Chiusura SP CE'!B6+'2 Mastro Chiusura SP CE'!B7</f>
        <v>13140</v>
      </c>
    </row>
    <row r="28" spans="1:4" ht="22.5" x14ac:dyDescent="0.45">
      <c r="A28" s="103" t="s">
        <v>197</v>
      </c>
      <c r="B28" s="104">
        <f>'2 Mastro Chiusura SP CE'!B5</f>
        <v>850</v>
      </c>
    </row>
    <row r="29" spans="1:4" ht="29.5" x14ac:dyDescent="0.55000000000000004">
      <c r="A29" s="106" t="s">
        <v>182</v>
      </c>
      <c r="B29" s="25">
        <f>-SUM(B24:B28)</f>
        <v>-22100</v>
      </c>
    </row>
    <row r="30" spans="1:4" ht="44.5" x14ac:dyDescent="0.85">
      <c r="A30" s="106" t="s">
        <v>198</v>
      </c>
      <c r="B30" s="25">
        <f>B22+B29</f>
        <v>59100</v>
      </c>
      <c r="C30" s="152" t="s">
        <v>246</v>
      </c>
    </row>
    <row r="31" spans="1:4" ht="22.5" x14ac:dyDescent="0.45">
      <c r="A31" s="103" t="s">
        <v>199</v>
      </c>
      <c r="B31" s="104">
        <f>-'2 Mastro Chiusura SP CE'!B13-'2 Mastro Chiusura SP CE'!B14</f>
        <v>-1900</v>
      </c>
    </row>
    <row r="32" spans="1:4" ht="29.5" x14ac:dyDescent="0.55000000000000004">
      <c r="A32" s="106" t="s">
        <v>200</v>
      </c>
      <c r="B32" s="25">
        <f>B30+B31</f>
        <v>57200</v>
      </c>
    </row>
    <row r="33" spans="1:2" ht="29.5" x14ac:dyDescent="0.55000000000000004">
      <c r="A33" s="109" t="s">
        <v>201</v>
      </c>
      <c r="B33" s="25">
        <f>'2 Mastro Chiusura SP CE'!D2-'2 Mastro Chiusura SP CE'!B2</f>
        <v>-132</v>
      </c>
    </row>
    <row r="34" spans="1:2" ht="29.5" x14ac:dyDescent="0.55000000000000004">
      <c r="A34" s="109" t="s">
        <v>202</v>
      </c>
      <c r="B34" s="25">
        <v>0</v>
      </c>
    </row>
    <row r="35" spans="1:2" ht="29.5" x14ac:dyDescent="0.55000000000000004">
      <c r="A35" s="106" t="s">
        <v>203</v>
      </c>
      <c r="B35" s="25">
        <f>B32+B33</f>
        <v>57068</v>
      </c>
    </row>
    <row r="36" spans="1:2" ht="29.5" x14ac:dyDescent="0.55000000000000004">
      <c r="A36" s="21"/>
      <c r="B36" s="25"/>
    </row>
    <row r="37" spans="1:2" ht="29.5" x14ac:dyDescent="0.55000000000000004">
      <c r="A37" s="21"/>
      <c r="B37" s="25"/>
    </row>
    <row r="38" spans="1:2" ht="29.5" x14ac:dyDescent="0.55000000000000004">
      <c r="A38" s="21"/>
      <c r="B38" s="25"/>
    </row>
    <row r="39" spans="1:2" ht="29.5" x14ac:dyDescent="0.55000000000000004">
      <c r="A39" s="21"/>
      <c r="B39" s="25"/>
    </row>
    <row r="40" spans="1:2" ht="30" thickBot="1" x14ac:dyDescent="0.6">
      <c r="A40" s="29" t="s">
        <v>182</v>
      </c>
      <c r="B40" s="28"/>
    </row>
    <row r="41" spans="1:2" ht="29.5" x14ac:dyDescent="0.55000000000000004">
      <c r="A41" s="24"/>
      <c r="B41" s="25">
        <f>SUM(B20:B40)</f>
        <v>333736</v>
      </c>
    </row>
  </sheetData>
  <mergeCells count="2">
    <mergeCell ref="A1:D1"/>
    <mergeCell ref="A19:B19"/>
  </mergeCells>
  <pageMargins left="0.75" right="0.75" top="1" bottom="1" header="0.5" footer="0.5"/>
  <pageSetup paperSize="9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04F0C-2C55-48B3-A5C7-AF13AEB8B542}">
  <dimension ref="A2:G182"/>
  <sheetViews>
    <sheetView topLeftCell="A5" zoomScale="80" workbookViewId="0">
      <selection activeCell="A16" sqref="A16:B16"/>
    </sheetView>
  </sheetViews>
  <sheetFormatPr defaultColWidth="11.453125" defaultRowHeight="12.5" x14ac:dyDescent="0.25"/>
  <cols>
    <col min="1" max="1" width="13.54296875" customWidth="1"/>
    <col min="2" max="2" width="24.26953125" customWidth="1"/>
    <col min="3" max="3" width="55.453125" bestFit="1" customWidth="1"/>
    <col min="4" max="4" width="25.7265625" customWidth="1"/>
  </cols>
  <sheetData>
    <row r="2" spans="1:7" ht="29.5" x14ac:dyDescent="0.55000000000000004">
      <c r="A2" s="7"/>
      <c r="B2" s="7" t="s">
        <v>204</v>
      </c>
      <c r="C2" s="7"/>
      <c r="D2" s="7"/>
      <c r="E2" s="7"/>
      <c r="F2" s="7"/>
      <c r="G2" s="7"/>
    </row>
    <row r="3" spans="1:7" ht="29.5" x14ac:dyDescent="0.55000000000000004">
      <c r="A3" s="7"/>
      <c r="B3" s="7"/>
      <c r="C3" s="7"/>
      <c r="D3" s="7"/>
      <c r="E3" s="7"/>
      <c r="F3" s="7"/>
      <c r="G3" s="7"/>
    </row>
    <row r="4" spans="1:7" ht="29.5" x14ac:dyDescent="0.55000000000000004">
      <c r="A4" s="7"/>
      <c r="B4" s="30" t="s">
        <v>205</v>
      </c>
      <c r="C4" s="30"/>
      <c r="D4" s="7"/>
      <c r="E4" s="7"/>
      <c r="F4" s="7"/>
      <c r="G4" s="7"/>
    </row>
    <row r="5" spans="1:7" ht="29.5" x14ac:dyDescent="0.55000000000000004">
      <c r="A5" s="7"/>
      <c r="B5" s="7"/>
      <c r="C5" s="7"/>
      <c r="D5" s="7"/>
      <c r="E5" s="7"/>
      <c r="F5" s="7"/>
      <c r="G5" s="7"/>
    </row>
    <row r="6" spans="1:7" s="41" customFormat="1" ht="29.5" x14ac:dyDescent="0.55000000000000004">
      <c r="A6" s="40"/>
      <c r="B6" s="40" t="s">
        <v>106</v>
      </c>
      <c r="C6" s="40"/>
      <c r="D6" s="40"/>
      <c r="E6" s="40"/>
      <c r="F6" s="40"/>
      <c r="G6" s="40"/>
    </row>
    <row r="7" spans="1:7" s="41" customFormat="1" ht="29.5" x14ac:dyDescent="0.55000000000000004">
      <c r="A7" s="40" t="s">
        <v>206</v>
      </c>
      <c r="B7" s="40" t="s">
        <v>107</v>
      </c>
      <c r="C7" s="40"/>
      <c r="D7" s="40"/>
      <c r="E7" s="40"/>
      <c r="F7" s="40"/>
      <c r="G7" s="40"/>
    </row>
    <row r="8" spans="1:7" s="41" customFormat="1" ht="29.5" x14ac:dyDescent="0.55000000000000004">
      <c r="A8" s="40" t="s">
        <v>12</v>
      </c>
      <c r="B8" s="40" t="s">
        <v>108</v>
      </c>
      <c r="C8" s="40"/>
      <c r="D8" s="40"/>
      <c r="E8" s="40"/>
      <c r="F8" s="40"/>
      <c r="G8" s="40"/>
    </row>
    <row r="9" spans="1:7" s="41" customFormat="1" ht="29.5" x14ac:dyDescent="0.55000000000000004">
      <c r="A9" s="40" t="s">
        <v>14</v>
      </c>
      <c r="B9" s="40" t="s">
        <v>109</v>
      </c>
      <c r="C9" s="40"/>
      <c r="D9" s="40"/>
      <c r="E9" s="40"/>
      <c r="F9" s="40"/>
      <c r="G9" s="40"/>
    </row>
    <row r="10" spans="1:7" ht="29.5" x14ac:dyDescent="0.55000000000000004">
      <c r="A10" s="7"/>
      <c r="B10" s="7"/>
      <c r="C10" s="7"/>
      <c r="D10" s="7"/>
      <c r="E10" s="7"/>
      <c r="F10" s="7"/>
      <c r="G10" s="7"/>
    </row>
    <row r="11" spans="1:7" ht="29.5" x14ac:dyDescent="0.55000000000000004">
      <c r="A11" s="49" t="s">
        <v>207</v>
      </c>
      <c r="B11" s="49" t="s">
        <v>110</v>
      </c>
      <c r="C11" s="49"/>
      <c r="D11" s="49"/>
      <c r="E11" s="49"/>
      <c r="F11" s="7"/>
      <c r="G11" s="7"/>
    </row>
    <row r="12" spans="1:7" ht="29.5" x14ac:dyDescent="0.55000000000000004">
      <c r="A12" s="49"/>
      <c r="B12" s="49" t="s">
        <v>111</v>
      </c>
      <c r="C12" s="49"/>
      <c r="D12" s="49"/>
      <c r="E12" s="49"/>
      <c r="F12" s="7"/>
      <c r="G12" s="7"/>
    </row>
    <row r="13" spans="1:7" ht="29.5" x14ac:dyDescent="0.55000000000000004">
      <c r="A13" s="7"/>
      <c r="B13" s="7"/>
      <c r="C13" s="7"/>
      <c r="D13" s="7"/>
      <c r="E13" s="7"/>
      <c r="F13" s="7"/>
      <c r="G13" s="7"/>
    </row>
    <row r="14" spans="1:7" ht="29.5" x14ac:dyDescent="0.55000000000000004">
      <c r="A14" s="51"/>
      <c r="B14" s="51" t="s">
        <v>112</v>
      </c>
      <c r="C14" s="51"/>
      <c r="D14" s="51"/>
      <c r="E14" s="51"/>
      <c r="F14" s="7"/>
      <c r="G14" s="7"/>
    </row>
    <row r="15" spans="1:7" ht="29.5" x14ac:dyDescent="0.55000000000000004">
      <c r="A15" s="51" t="s">
        <v>113</v>
      </c>
      <c r="B15" s="51" t="s">
        <v>208</v>
      </c>
      <c r="C15" s="51"/>
      <c r="D15" s="51"/>
      <c r="E15" s="51"/>
      <c r="F15" s="7"/>
      <c r="G15" s="7"/>
    </row>
    <row r="16" spans="1:7" ht="29.5" x14ac:dyDescent="0.55000000000000004">
      <c r="A16" s="51" t="s">
        <v>113</v>
      </c>
      <c r="B16" s="51" t="s">
        <v>115</v>
      </c>
      <c r="C16" s="51"/>
      <c r="D16" s="51"/>
      <c r="E16" s="51"/>
      <c r="F16" s="7"/>
      <c r="G16" s="7"/>
    </row>
    <row r="17" spans="1:7" ht="29.5" x14ac:dyDescent="0.55000000000000004">
      <c r="A17" s="7"/>
      <c r="B17" s="7"/>
      <c r="C17" s="7"/>
      <c r="D17" s="7"/>
      <c r="E17" s="7"/>
      <c r="F17" s="7"/>
      <c r="G17" s="7"/>
    </row>
    <row r="18" spans="1:7" ht="29.5" x14ac:dyDescent="0.55000000000000004">
      <c r="A18" s="7"/>
      <c r="B18" s="7"/>
      <c r="C18" s="7"/>
      <c r="D18" s="7"/>
      <c r="E18" s="7"/>
      <c r="F18" s="7"/>
      <c r="G18" s="7"/>
    </row>
    <row r="19" spans="1:7" ht="29.5" x14ac:dyDescent="0.55000000000000004">
      <c r="A19" s="7"/>
      <c r="B19" s="7"/>
      <c r="C19" s="7"/>
      <c r="D19" s="7"/>
      <c r="E19" s="7"/>
      <c r="F19" s="7"/>
      <c r="G19" s="7"/>
    </row>
    <row r="20" spans="1:7" ht="29.5" x14ac:dyDescent="0.55000000000000004">
      <c r="A20" s="7"/>
      <c r="B20" s="7"/>
      <c r="C20" s="7"/>
      <c r="D20" s="7"/>
      <c r="E20" s="7"/>
      <c r="F20" s="7"/>
      <c r="G20" s="7"/>
    </row>
    <row r="21" spans="1:7" ht="29.5" x14ac:dyDescent="0.55000000000000004">
      <c r="A21" s="7"/>
      <c r="B21" s="7"/>
      <c r="C21" s="7"/>
      <c r="D21" s="7"/>
      <c r="E21" s="7"/>
      <c r="F21" s="7"/>
      <c r="G21" s="7"/>
    </row>
    <row r="22" spans="1:7" ht="29.5" x14ac:dyDescent="0.55000000000000004">
      <c r="A22" s="7"/>
      <c r="B22" s="7"/>
      <c r="C22" s="7"/>
      <c r="D22" s="7"/>
      <c r="E22" s="7"/>
      <c r="F22" s="7"/>
      <c r="G22" s="7"/>
    </row>
    <row r="23" spans="1:7" ht="29.5" x14ac:dyDescent="0.55000000000000004">
      <c r="A23" s="7"/>
      <c r="B23" s="7"/>
      <c r="C23" s="7"/>
      <c r="D23" s="7"/>
      <c r="E23" s="7"/>
      <c r="F23" s="7"/>
      <c r="G23" s="7"/>
    </row>
    <row r="24" spans="1:7" ht="29.5" x14ac:dyDescent="0.55000000000000004">
      <c r="A24" s="7"/>
      <c r="B24" s="7"/>
      <c r="C24" s="7"/>
      <c r="D24" s="7"/>
      <c r="E24" s="7"/>
      <c r="F24" s="7"/>
      <c r="G24" s="7"/>
    </row>
    <row r="25" spans="1:7" ht="29.5" x14ac:dyDescent="0.55000000000000004">
      <c r="A25" s="7"/>
      <c r="B25" s="7"/>
      <c r="C25" s="7"/>
      <c r="D25" s="7"/>
      <c r="E25" s="7"/>
      <c r="F25" s="7"/>
      <c r="G25" s="7"/>
    </row>
    <row r="26" spans="1:7" ht="29.5" x14ac:dyDescent="0.55000000000000004">
      <c r="A26" s="7"/>
      <c r="B26" s="7"/>
      <c r="C26" s="7"/>
      <c r="D26" s="7"/>
      <c r="E26" s="7"/>
      <c r="F26" s="7"/>
      <c r="G26" s="7"/>
    </row>
    <row r="27" spans="1:7" ht="29.5" x14ac:dyDescent="0.55000000000000004">
      <c r="A27" s="7"/>
      <c r="B27" s="7"/>
      <c r="C27" s="7"/>
      <c r="D27" s="7"/>
      <c r="E27" s="7"/>
      <c r="F27" s="7"/>
      <c r="G27" s="7"/>
    </row>
    <row r="28" spans="1:7" ht="29.5" x14ac:dyDescent="0.55000000000000004">
      <c r="A28" s="7"/>
      <c r="B28" s="7"/>
      <c r="C28" s="7"/>
      <c r="D28" s="7"/>
      <c r="E28" s="7"/>
      <c r="F28" s="7"/>
      <c r="G28" s="7"/>
    </row>
    <row r="29" spans="1:7" ht="29.5" x14ac:dyDescent="0.55000000000000004">
      <c r="A29" s="7"/>
      <c r="B29" s="7"/>
      <c r="C29" s="7"/>
      <c r="D29" s="7"/>
      <c r="E29" s="7"/>
      <c r="F29" s="7"/>
      <c r="G29" s="7"/>
    </row>
    <row r="30" spans="1:7" ht="29.5" x14ac:dyDescent="0.55000000000000004">
      <c r="A30" s="7"/>
      <c r="B30" s="7"/>
      <c r="C30" s="7"/>
      <c r="D30" s="7"/>
      <c r="E30" s="7"/>
      <c r="F30" s="7"/>
      <c r="G30" s="7"/>
    </row>
    <row r="31" spans="1:7" ht="29.5" x14ac:dyDescent="0.55000000000000004">
      <c r="A31" s="7"/>
      <c r="B31" s="7"/>
      <c r="C31" s="7"/>
      <c r="D31" s="7"/>
      <c r="E31" s="7"/>
      <c r="F31" s="7"/>
      <c r="G31" s="7"/>
    </row>
    <row r="32" spans="1:7" ht="29.5" x14ac:dyDescent="0.55000000000000004">
      <c r="A32" s="7"/>
      <c r="B32" s="7"/>
      <c r="C32" s="7"/>
      <c r="D32" s="7"/>
      <c r="E32" s="7"/>
      <c r="F32" s="7"/>
      <c r="G32" s="7"/>
    </row>
    <row r="33" spans="1:7" ht="29.5" x14ac:dyDescent="0.55000000000000004">
      <c r="A33" s="7"/>
      <c r="B33" s="7"/>
      <c r="C33" s="7"/>
      <c r="D33" s="7"/>
      <c r="E33" s="7"/>
      <c r="F33" s="7"/>
      <c r="G33" s="7"/>
    </row>
    <row r="34" spans="1:7" ht="29.5" x14ac:dyDescent="0.55000000000000004">
      <c r="A34" s="7"/>
      <c r="B34" s="7"/>
      <c r="C34" s="7"/>
      <c r="D34" s="7"/>
      <c r="E34" s="7"/>
      <c r="F34" s="7"/>
      <c r="G34" s="7"/>
    </row>
    <row r="35" spans="1:7" ht="29.5" x14ac:dyDescent="0.55000000000000004">
      <c r="A35" s="7"/>
      <c r="B35" s="7"/>
      <c r="C35" s="7"/>
      <c r="D35" s="7"/>
      <c r="E35" s="7"/>
      <c r="F35" s="7"/>
      <c r="G35" s="7"/>
    </row>
    <row r="36" spans="1:7" ht="29.5" x14ac:dyDescent="0.55000000000000004">
      <c r="A36" s="7"/>
      <c r="B36" s="7"/>
      <c r="C36" s="7"/>
      <c r="D36" s="7"/>
      <c r="E36" s="7"/>
      <c r="F36" s="7"/>
      <c r="G36" s="7"/>
    </row>
    <row r="37" spans="1:7" ht="29.5" x14ac:dyDescent="0.55000000000000004">
      <c r="A37" s="7"/>
      <c r="B37" s="7"/>
      <c r="C37" s="7"/>
      <c r="D37" s="7"/>
      <c r="E37" s="7"/>
      <c r="F37" s="7"/>
      <c r="G37" s="7"/>
    </row>
    <row r="38" spans="1:7" ht="29.5" x14ac:dyDescent="0.55000000000000004">
      <c r="A38" s="7"/>
      <c r="B38" s="7"/>
      <c r="C38" s="7"/>
      <c r="D38" s="7"/>
      <c r="E38" s="7"/>
      <c r="F38" s="7"/>
      <c r="G38" s="7"/>
    </row>
    <row r="39" spans="1:7" ht="29.5" x14ac:dyDescent="0.55000000000000004">
      <c r="A39" s="7"/>
      <c r="B39" s="7"/>
      <c r="C39" s="7"/>
      <c r="D39" s="7"/>
      <c r="E39" s="7"/>
      <c r="F39" s="7"/>
      <c r="G39" s="7"/>
    </row>
    <row r="40" spans="1:7" ht="29.5" x14ac:dyDescent="0.55000000000000004">
      <c r="A40" s="7"/>
      <c r="B40" s="7"/>
      <c r="C40" s="7"/>
      <c r="D40" s="7"/>
      <c r="E40" s="7"/>
      <c r="F40" s="7"/>
      <c r="G40" s="7"/>
    </row>
    <row r="41" spans="1:7" ht="29.5" x14ac:dyDescent="0.55000000000000004">
      <c r="A41" s="7" t="s">
        <v>60</v>
      </c>
      <c r="B41" s="7" t="s">
        <v>61</v>
      </c>
      <c r="C41" s="7"/>
      <c r="D41" s="7"/>
      <c r="E41" s="7"/>
      <c r="F41" s="7"/>
      <c r="G41" s="7"/>
    </row>
    <row r="42" spans="1:7" ht="29.5" x14ac:dyDescent="0.55000000000000004">
      <c r="A42" s="7"/>
      <c r="B42" s="7" t="s">
        <v>62</v>
      </c>
      <c r="C42" s="7" t="s">
        <v>63</v>
      </c>
      <c r="D42" s="7"/>
      <c r="E42" s="7"/>
      <c r="F42" s="7"/>
      <c r="G42" s="7"/>
    </row>
    <row r="43" spans="1:7" ht="29.5" x14ac:dyDescent="0.55000000000000004">
      <c r="A43" s="7"/>
      <c r="B43" s="7" t="s">
        <v>64</v>
      </c>
      <c r="C43" s="7" t="s">
        <v>65</v>
      </c>
      <c r="D43" s="7"/>
      <c r="E43" s="7"/>
      <c r="F43" s="7"/>
      <c r="G43" s="7"/>
    </row>
    <row r="44" spans="1:7" ht="29.5" x14ac:dyDescent="0.55000000000000004">
      <c r="A44" s="7"/>
      <c r="B44" s="7" t="s">
        <v>66</v>
      </c>
      <c r="C44" s="7" t="s">
        <v>67</v>
      </c>
      <c r="D44" s="7"/>
      <c r="E44" s="7"/>
      <c r="F44" s="7"/>
      <c r="G44" s="7"/>
    </row>
    <row r="45" spans="1:7" ht="29.5" x14ac:dyDescent="0.55000000000000004">
      <c r="A45" s="7"/>
      <c r="B45" s="7" t="s">
        <v>33</v>
      </c>
      <c r="C45" s="7" t="s">
        <v>68</v>
      </c>
      <c r="D45" s="7"/>
      <c r="E45" s="7"/>
      <c r="F45" s="7"/>
      <c r="G45" s="7"/>
    </row>
    <row r="46" spans="1:7" ht="29.5" x14ac:dyDescent="0.55000000000000004">
      <c r="A46" s="7"/>
      <c r="B46" s="7" t="s">
        <v>122</v>
      </c>
      <c r="C46" s="7"/>
      <c r="D46" s="7"/>
      <c r="E46" s="7"/>
      <c r="F46" s="7"/>
      <c r="G46" s="7"/>
    </row>
    <row r="47" spans="1:7" ht="29.5" x14ac:dyDescent="0.55000000000000004">
      <c r="A47" s="7"/>
      <c r="B47" s="7"/>
      <c r="C47" s="7"/>
      <c r="D47" s="7"/>
      <c r="E47" s="7"/>
      <c r="F47" s="7"/>
      <c r="G47" s="7"/>
    </row>
    <row r="48" spans="1:7" ht="29.5" x14ac:dyDescent="0.55000000000000004">
      <c r="A48" s="7" t="s">
        <v>70</v>
      </c>
      <c r="B48" s="7" t="s">
        <v>71</v>
      </c>
      <c r="C48" s="7"/>
      <c r="D48" s="7"/>
      <c r="E48" s="7"/>
      <c r="F48" s="7"/>
      <c r="G48" s="7"/>
    </row>
    <row r="49" spans="1:7" ht="29.5" x14ac:dyDescent="0.55000000000000004">
      <c r="A49" s="7"/>
      <c r="B49" s="7" t="s">
        <v>72</v>
      </c>
      <c r="C49" s="7"/>
      <c r="D49" s="7"/>
      <c r="E49" s="7"/>
      <c r="F49" s="7"/>
      <c r="G49" s="7"/>
    </row>
    <row r="50" spans="1:7" ht="29.5" x14ac:dyDescent="0.55000000000000004">
      <c r="A50" s="7"/>
      <c r="B50" s="7" t="s">
        <v>73</v>
      </c>
      <c r="C50" s="7"/>
      <c r="D50" s="7"/>
      <c r="E50" s="7"/>
      <c r="F50" s="7"/>
      <c r="G50" s="7"/>
    </row>
    <row r="51" spans="1:7" ht="29.5" x14ac:dyDescent="0.55000000000000004">
      <c r="A51" s="7"/>
      <c r="B51" s="7" t="s">
        <v>74</v>
      </c>
      <c r="C51" s="7"/>
      <c r="D51" s="7"/>
      <c r="E51" s="7"/>
      <c r="F51" s="7"/>
      <c r="G51" s="7"/>
    </row>
    <row r="52" spans="1:7" ht="29.5" x14ac:dyDescent="0.55000000000000004">
      <c r="A52" s="7"/>
      <c r="B52" s="7"/>
      <c r="C52" s="7"/>
      <c r="D52" s="7"/>
      <c r="E52" s="7"/>
      <c r="F52" s="7"/>
      <c r="G52" s="7"/>
    </row>
    <row r="53" spans="1:7" ht="29.5" x14ac:dyDescent="0.55000000000000004">
      <c r="A53" s="7" t="s">
        <v>75</v>
      </c>
      <c r="B53" s="7" t="s">
        <v>76</v>
      </c>
      <c r="C53" s="7"/>
      <c r="D53" s="7"/>
      <c r="E53" s="7"/>
      <c r="F53" s="7"/>
      <c r="G53" s="7"/>
    </row>
    <row r="54" spans="1:7" ht="29.5" x14ac:dyDescent="0.55000000000000004">
      <c r="A54" s="7"/>
      <c r="B54" s="7" t="s">
        <v>77</v>
      </c>
      <c r="C54" s="7"/>
      <c r="D54" s="7"/>
      <c r="E54" s="7"/>
      <c r="F54" s="7"/>
      <c r="G54" s="7"/>
    </row>
    <row r="55" spans="1:7" ht="29.5" x14ac:dyDescent="0.55000000000000004">
      <c r="A55" s="7"/>
      <c r="B55" s="7" t="s">
        <v>123</v>
      </c>
      <c r="C55" s="7"/>
      <c r="D55" s="7"/>
      <c r="E55" s="7"/>
      <c r="F55" s="7"/>
      <c r="G55" s="7"/>
    </row>
    <row r="56" spans="1:7" ht="29.5" x14ac:dyDescent="0.55000000000000004">
      <c r="A56" s="7"/>
      <c r="B56" s="7"/>
      <c r="C56" s="7"/>
      <c r="D56" s="7"/>
      <c r="E56" s="7"/>
      <c r="F56" s="7"/>
      <c r="G56" s="7"/>
    </row>
    <row r="57" spans="1:7" ht="29.5" x14ac:dyDescent="0.55000000000000004">
      <c r="A57" s="7" t="s">
        <v>82</v>
      </c>
      <c r="B57" s="7" t="s">
        <v>83</v>
      </c>
      <c r="C57" s="7"/>
      <c r="D57" s="7"/>
      <c r="E57" s="7"/>
      <c r="F57" s="7"/>
      <c r="G57" s="7"/>
    </row>
    <row r="58" spans="1:7" ht="29.5" x14ac:dyDescent="0.55000000000000004">
      <c r="A58" s="7"/>
      <c r="B58" s="7"/>
      <c r="C58" s="7"/>
      <c r="D58" s="7"/>
      <c r="E58" s="7"/>
      <c r="F58" s="7"/>
      <c r="G58" s="7"/>
    </row>
    <row r="59" spans="1:7" ht="29.5" x14ac:dyDescent="0.55000000000000004">
      <c r="A59" s="7" t="s">
        <v>84</v>
      </c>
      <c r="B59" s="7" t="s">
        <v>85</v>
      </c>
      <c r="C59" s="7"/>
      <c r="D59" s="7"/>
      <c r="E59" s="7"/>
      <c r="F59" s="7"/>
      <c r="G59" s="7"/>
    </row>
    <row r="60" spans="1:7" ht="29.5" x14ac:dyDescent="0.55000000000000004">
      <c r="A60" s="7"/>
      <c r="B60" s="7" t="s">
        <v>124</v>
      </c>
      <c r="C60" s="7"/>
      <c r="D60" s="7"/>
      <c r="E60" s="7"/>
      <c r="F60" s="7"/>
      <c r="G60" s="7"/>
    </row>
    <row r="61" spans="1:7" ht="29.5" x14ac:dyDescent="0.55000000000000004">
      <c r="A61" s="7"/>
      <c r="B61" s="7"/>
      <c r="C61" s="7"/>
      <c r="D61" s="7"/>
      <c r="E61" s="7"/>
      <c r="F61" s="7"/>
      <c r="G61" s="7"/>
    </row>
    <row r="62" spans="1:7" ht="29.5" x14ac:dyDescent="0.55000000000000004">
      <c r="A62" s="7" t="s">
        <v>87</v>
      </c>
      <c r="B62" s="7" t="s">
        <v>88</v>
      </c>
      <c r="C62" s="7"/>
      <c r="D62" s="7"/>
      <c r="E62" s="7"/>
      <c r="F62" s="7"/>
      <c r="G62" s="7"/>
    </row>
    <row r="63" spans="1:7" ht="29.5" x14ac:dyDescent="0.55000000000000004">
      <c r="A63" s="7"/>
      <c r="B63" s="7" t="s">
        <v>125</v>
      </c>
      <c r="C63" s="7"/>
      <c r="D63" s="7"/>
      <c r="E63" s="7"/>
      <c r="F63" s="7"/>
      <c r="G63" s="7"/>
    </row>
    <row r="64" spans="1:7" ht="29.5" x14ac:dyDescent="0.55000000000000004">
      <c r="A64" s="7"/>
      <c r="B64" s="7" t="s">
        <v>126</v>
      </c>
      <c r="C64" s="7"/>
      <c r="D64" s="7"/>
      <c r="E64" s="7"/>
      <c r="F64" s="7"/>
      <c r="G64" s="7"/>
    </row>
    <row r="65" spans="1:7" ht="29.5" x14ac:dyDescent="0.55000000000000004">
      <c r="A65" s="7"/>
      <c r="B65" s="7" t="s">
        <v>44</v>
      </c>
      <c r="C65" s="7"/>
      <c r="D65" s="7"/>
      <c r="E65" s="7"/>
      <c r="F65" s="7"/>
      <c r="G65" s="7"/>
    </row>
    <row r="66" spans="1:7" ht="29.5" x14ac:dyDescent="0.55000000000000004">
      <c r="A66" s="7"/>
      <c r="B66" s="7" t="s">
        <v>45</v>
      </c>
      <c r="C66" s="7"/>
      <c r="D66" s="7"/>
      <c r="E66" s="7"/>
      <c r="F66" s="7"/>
      <c r="G66" s="7"/>
    </row>
    <row r="67" spans="1:7" ht="29.5" x14ac:dyDescent="0.55000000000000004">
      <c r="A67" s="7"/>
      <c r="B67" s="7" t="s">
        <v>46</v>
      </c>
      <c r="C67" s="7"/>
      <c r="D67" s="7"/>
      <c r="E67" s="7"/>
      <c r="F67" s="7"/>
      <c r="G67" s="7"/>
    </row>
    <row r="68" spans="1:7" ht="29.5" x14ac:dyDescent="0.55000000000000004">
      <c r="A68" s="7"/>
      <c r="B68" s="7"/>
      <c r="C68" s="7"/>
      <c r="D68" s="7"/>
      <c r="E68" s="7"/>
      <c r="F68" s="7"/>
      <c r="G68" s="7"/>
    </row>
    <row r="69" spans="1:7" ht="29.5" x14ac:dyDescent="0.55000000000000004">
      <c r="A69" s="7" t="s">
        <v>90</v>
      </c>
      <c r="B69" s="7" t="s">
        <v>127</v>
      </c>
      <c r="C69" s="7"/>
      <c r="D69" s="7"/>
      <c r="E69" s="7"/>
      <c r="F69" s="7"/>
      <c r="G69" s="7"/>
    </row>
    <row r="70" spans="1:7" ht="29.5" x14ac:dyDescent="0.55000000000000004">
      <c r="A70" s="7"/>
      <c r="B70" s="7"/>
      <c r="C70" s="7"/>
      <c r="D70" s="7"/>
      <c r="E70" s="7"/>
      <c r="F70" s="7"/>
      <c r="G70" s="7"/>
    </row>
    <row r="71" spans="1:7" ht="29.5" x14ac:dyDescent="0.55000000000000004">
      <c r="A71" s="7" t="s">
        <v>93</v>
      </c>
      <c r="B71" s="7" t="s">
        <v>94</v>
      </c>
      <c r="C71" s="7"/>
      <c r="D71" s="7"/>
      <c r="E71" s="7"/>
      <c r="F71" s="7"/>
      <c r="G71" s="7"/>
    </row>
    <row r="72" spans="1:7" ht="29.5" x14ac:dyDescent="0.55000000000000004">
      <c r="A72" s="7"/>
      <c r="B72" s="7" t="s">
        <v>95</v>
      </c>
      <c r="C72" s="7"/>
      <c r="D72" s="7"/>
      <c r="E72" s="7"/>
      <c r="F72" s="7"/>
      <c r="G72" s="7"/>
    </row>
    <row r="73" spans="1:7" ht="29.5" x14ac:dyDescent="0.55000000000000004">
      <c r="A73" s="7"/>
      <c r="B73" s="7"/>
      <c r="C73" s="7"/>
      <c r="D73" s="7"/>
      <c r="E73" s="7"/>
      <c r="F73" s="7"/>
      <c r="G73" s="7"/>
    </row>
    <row r="74" spans="1:7" ht="29.5" x14ac:dyDescent="0.55000000000000004">
      <c r="A74" s="7" t="s">
        <v>96</v>
      </c>
      <c r="B74" s="7" t="s">
        <v>97</v>
      </c>
      <c r="C74" s="7"/>
      <c r="D74" s="7"/>
      <c r="E74" s="7"/>
      <c r="F74" s="7"/>
      <c r="G74" s="7"/>
    </row>
    <row r="75" spans="1:7" ht="29.5" x14ac:dyDescent="0.55000000000000004">
      <c r="A75" s="7"/>
      <c r="B75" s="7" t="s">
        <v>98</v>
      </c>
      <c r="C75" s="7"/>
      <c r="D75" s="7"/>
      <c r="E75" s="7"/>
      <c r="F75" s="7"/>
      <c r="G75" s="7"/>
    </row>
    <row r="76" spans="1:7" ht="29.5" x14ac:dyDescent="0.55000000000000004">
      <c r="A76" s="7"/>
      <c r="B76" s="7"/>
      <c r="C76" s="7"/>
      <c r="D76" s="7"/>
      <c r="E76" s="7"/>
      <c r="F76" s="7"/>
      <c r="G76" s="7"/>
    </row>
    <row r="77" spans="1:7" ht="29.5" x14ac:dyDescent="0.55000000000000004">
      <c r="A77" s="7" t="s">
        <v>99</v>
      </c>
      <c r="B77" s="7" t="s">
        <v>100</v>
      </c>
      <c r="C77" s="7"/>
      <c r="D77" s="7"/>
      <c r="E77" s="7"/>
      <c r="F77" s="7"/>
      <c r="G77" s="7"/>
    </row>
    <row r="78" spans="1:7" ht="29.5" x14ac:dyDescent="0.55000000000000004">
      <c r="A78" s="7"/>
      <c r="B78" s="7" t="s">
        <v>101</v>
      </c>
      <c r="C78" s="7"/>
      <c r="D78" s="7"/>
      <c r="E78" s="7"/>
      <c r="F78" s="7"/>
      <c r="G78" s="7"/>
    </row>
    <row r="79" spans="1:7" ht="29.5" x14ac:dyDescent="0.55000000000000004">
      <c r="A79" s="7"/>
      <c r="B79" s="7" t="s">
        <v>128</v>
      </c>
      <c r="C79" s="7"/>
      <c r="D79" s="7"/>
      <c r="E79" s="7"/>
      <c r="F79" s="7"/>
      <c r="G79" s="7"/>
    </row>
    <row r="80" spans="1:7" ht="29.5" x14ac:dyDescent="0.55000000000000004">
      <c r="A80" s="7"/>
      <c r="B80" s="7" t="s">
        <v>103</v>
      </c>
      <c r="C80" s="7"/>
      <c r="D80" s="7"/>
      <c r="E80" s="7"/>
      <c r="F80" s="7"/>
      <c r="G80" s="7"/>
    </row>
    <row r="81" spans="1:7" ht="29.5" x14ac:dyDescent="0.55000000000000004">
      <c r="A81" s="7"/>
      <c r="B81" s="7"/>
      <c r="C81" s="7"/>
      <c r="D81" s="7"/>
      <c r="E81" s="7"/>
      <c r="F81" s="7"/>
      <c r="G81" s="7"/>
    </row>
    <row r="82" spans="1:7" ht="29.5" x14ac:dyDescent="0.55000000000000004">
      <c r="A82" s="7"/>
      <c r="B82" s="7"/>
      <c r="C82" s="7"/>
      <c r="D82" s="7"/>
      <c r="E82" s="7"/>
      <c r="F82" s="7"/>
      <c r="G82" s="7"/>
    </row>
    <row r="83" spans="1:7" ht="29.5" x14ac:dyDescent="0.55000000000000004">
      <c r="A83" s="7"/>
      <c r="B83" s="7"/>
      <c r="C83" s="7"/>
      <c r="D83" s="7"/>
      <c r="E83" s="7"/>
      <c r="F83" s="7"/>
      <c r="G83" s="7"/>
    </row>
    <row r="84" spans="1:7" ht="29.5" x14ac:dyDescent="0.55000000000000004">
      <c r="A84" s="7"/>
      <c r="B84" s="7"/>
      <c r="C84" s="7"/>
      <c r="D84" s="7"/>
      <c r="E84" s="7"/>
      <c r="F84" s="7"/>
      <c r="G84" s="7"/>
    </row>
    <row r="85" spans="1:7" ht="29.5" x14ac:dyDescent="0.55000000000000004">
      <c r="A85" s="7"/>
      <c r="B85" s="7"/>
      <c r="C85" s="7"/>
      <c r="D85" s="7"/>
      <c r="E85" s="7"/>
      <c r="F85" s="7"/>
      <c r="G85" s="7"/>
    </row>
    <row r="86" spans="1:7" ht="29.5" x14ac:dyDescent="0.55000000000000004">
      <c r="A86" s="7"/>
      <c r="B86" s="7"/>
      <c r="C86" s="7"/>
      <c r="D86" s="7"/>
      <c r="E86" s="7"/>
      <c r="F86" s="7"/>
      <c r="G86" s="7"/>
    </row>
    <row r="87" spans="1:7" ht="29.5" x14ac:dyDescent="0.55000000000000004">
      <c r="A87" s="7"/>
      <c r="B87" s="7"/>
      <c r="C87" s="7"/>
      <c r="D87" s="7"/>
      <c r="E87" s="7"/>
      <c r="F87" s="7"/>
      <c r="G87" s="7"/>
    </row>
    <row r="88" spans="1:7" ht="29.5" x14ac:dyDescent="0.55000000000000004">
      <c r="A88" s="7"/>
      <c r="B88" s="7"/>
      <c r="C88" s="7"/>
      <c r="D88" s="7"/>
      <c r="E88" s="7"/>
      <c r="F88" s="7"/>
      <c r="G88" s="7"/>
    </row>
    <row r="89" spans="1:7" ht="29.5" x14ac:dyDescent="0.55000000000000004">
      <c r="A89" s="7"/>
      <c r="B89" s="7"/>
      <c r="C89" s="7"/>
      <c r="D89" s="7"/>
      <c r="E89" s="7"/>
      <c r="F89" s="7"/>
      <c r="G89" s="7"/>
    </row>
    <row r="90" spans="1:7" ht="29.5" x14ac:dyDescent="0.55000000000000004">
      <c r="A90" s="7"/>
      <c r="B90" s="7"/>
      <c r="C90" s="7"/>
      <c r="D90" s="7"/>
      <c r="E90" s="7"/>
      <c r="F90" s="7"/>
      <c r="G90" s="7"/>
    </row>
    <row r="91" spans="1:7" ht="29.5" x14ac:dyDescent="0.55000000000000004">
      <c r="A91" s="7"/>
      <c r="B91" s="7"/>
      <c r="C91" s="7"/>
      <c r="D91" s="7"/>
      <c r="E91" s="7"/>
      <c r="F91" s="7"/>
      <c r="G91" s="7"/>
    </row>
    <row r="92" spans="1:7" ht="29.5" x14ac:dyDescent="0.55000000000000004">
      <c r="A92" s="7"/>
      <c r="B92" s="7"/>
      <c r="C92" s="7"/>
      <c r="D92" s="7"/>
      <c r="E92" s="7"/>
      <c r="F92" s="7"/>
      <c r="G92" s="7"/>
    </row>
    <row r="93" spans="1:7" ht="29.5" x14ac:dyDescent="0.55000000000000004">
      <c r="A93" s="7"/>
      <c r="B93" s="7"/>
      <c r="C93" s="7"/>
      <c r="D93" s="7"/>
      <c r="E93" s="7"/>
      <c r="F93" s="7"/>
      <c r="G93" s="7"/>
    </row>
    <row r="94" spans="1:7" ht="29.5" x14ac:dyDescent="0.55000000000000004">
      <c r="A94" s="7"/>
      <c r="B94" s="7"/>
      <c r="C94" s="7"/>
      <c r="D94" s="7"/>
      <c r="E94" s="7"/>
      <c r="F94" s="7"/>
      <c r="G94" s="7"/>
    </row>
    <row r="95" spans="1:7" ht="29.5" x14ac:dyDescent="0.55000000000000004">
      <c r="A95" s="7"/>
      <c r="B95" s="7"/>
      <c r="C95" s="7"/>
      <c r="D95" s="7"/>
      <c r="E95" s="7"/>
      <c r="F95" s="7"/>
      <c r="G95" s="7"/>
    </row>
    <row r="96" spans="1:7" ht="29.5" x14ac:dyDescent="0.55000000000000004">
      <c r="A96" s="7"/>
      <c r="B96" s="7"/>
      <c r="C96" s="7"/>
      <c r="D96" s="7"/>
      <c r="E96" s="7"/>
      <c r="F96" s="7"/>
      <c r="G96" s="7"/>
    </row>
    <row r="97" spans="1:7" ht="29.5" x14ac:dyDescent="0.55000000000000004">
      <c r="A97" s="7"/>
      <c r="B97" s="7"/>
      <c r="C97" s="7"/>
      <c r="D97" s="7"/>
      <c r="E97" s="7"/>
      <c r="F97" s="7"/>
      <c r="G97" s="7"/>
    </row>
    <row r="98" spans="1:7" ht="29.5" x14ac:dyDescent="0.55000000000000004">
      <c r="B98" s="7"/>
      <c r="C98" s="7"/>
      <c r="D98" s="7"/>
      <c r="E98" s="7"/>
      <c r="F98" s="7"/>
      <c r="G98" s="7"/>
    </row>
    <row r="99" spans="1:7" ht="29.5" x14ac:dyDescent="0.55000000000000004">
      <c r="B99" s="7"/>
      <c r="C99" s="7"/>
      <c r="D99" s="7"/>
      <c r="E99" s="7"/>
      <c r="F99" s="7"/>
      <c r="G99" s="7"/>
    </row>
    <row r="100" spans="1:7" ht="29.5" x14ac:dyDescent="0.55000000000000004">
      <c r="B100" s="7"/>
      <c r="C100" s="7"/>
      <c r="D100" s="7"/>
      <c r="E100" s="7"/>
      <c r="F100" s="7"/>
      <c r="G100" s="7"/>
    </row>
    <row r="101" spans="1:7" ht="29.5" x14ac:dyDescent="0.55000000000000004">
      <c r="B101" s="7"/>
      <c r="C101" s="7"/>
      <c r="D101" s="7"/>
      <c r="E101" s="7"/>
      <c r="F101" s="7"/>
      <c r="G101" s="7"/>
    </row>
    <row r="102" spans="1:7" ht="29.5" x14ac:dyDescent="0.55000000000000004">
      <c r="B102" s="7"/>
      <c r="C102" s="7"/>
      <c r="D102" s="7"/>
      <c r="E102" s="7"/>
      <c r="F102" s="7"/>
      <c r="G102" s="7"/>
    </row>
    <row r="103" spans="1:7" ht="29.5" x14ac:dyDescent="0.55000000000000004">
      <c r="B103" s="7"/>
      <c r="C103" s="7"/>
      <c r="D103" s="7"/>
      <c r="E103" s="7"/>
      <c r="F103" s="7"/>
      <c r="G103" s="7"/>
    </row>
    <row r="104" spans="1:7" ht="29.5" x14ac:dyDescent="0.55000000000000004">
      <c r="B104" s="7"/>
      <c r="C104" s="7"/>
      <c r="D104" s="7"/>
      <c r="E104" s="7"/>
      <c r="F104" s="7"/>
      <c r="G104" s="7"/>
    </row>
    <row r="105" spans="1:7" ht="29.5" x14ac:dyDescent="0.55000000000000004">
      <c r="B105" s="7"/>
      <c r="C105" s="7"/>
      <c r="D105" s="7"/>
      <c r="E105" s="7"/>
      <c r="F105" s="7"/>
      <c r="G105" s="7"/>
    </row>
    <row r="106" spans="1:7" ht="29.5" x14ac:dyDescent="0.55000000000000004">
      <c r="B106" s="7"/>
      <c r="C106" s="7"/>
      <c r="D106" s="7"/>
      <c r="E106" s="7"/>
      <c r="F106" s="7"/>
      <c r="G106" s="7"/>
    </row>
    <row r="107" spans="1:7" ht="29.5" x14ac:dyDescent="0.55000000000000004">
      <c r="B107" s="7"/>
      <c r="C107" s="7"/>
      <c r="D107" s="7"/>
      <c r="E107" s="7"/>
      <c r="F107" s="7"/>
      <c r="G107" s="7"/>
    </row>
    <row r="108" spans="1:7" ht="29.5" x14ac:dyDescent="0.55000000000000004">
      <c r="B108" s="7"/>
      <c r="C108" s="7"/>
      <c r="D108" s="7"/>
      <c r="E108" s="7"/>
      <c r="F108" s="7"/>
      <c r="G108" s="7"/>
    </row>
    <row r="109" spans="1:7" ht="29.5" x14ac:dyDescent="0.55000000000000004">
      <c r="B109" s="7"/>
      <c r="C109" s="7"/>
      <c r="D109" s="7"/>
      <c r="E109" s="7"/>
      <c r="F109" s="7"/>
      <c r="G109" s="7"/>
    </row>
    <row r="110" spans="1:7" ht="29.5" x14ac:dyDescent="0.55000000000000004">
      <c r="B110" s="7"/>
      <c r="C110" s="7"/>
      <c r="D110" s="7"/>
      <c r="E110" s="7"/>
      <c r="F110" s="7"/>
      <c r="G110" s="7"/>
    </row>
    <row r="111" spans="1:7" ht="29.5" x14ac:dyDescent="0.55000000000000004">
      <c r="B111" s="7"/>
      <c r="C111" s="7"/>
      <c r="D111" s="7"/>
      <c r="E111" s="7"/>
      <c r="F111" s="7"/>
      <c r="G111" s="7"/>
    </row>
    <row r="112" spans="1:7" ht="29.5" x14ac:dyDescent="0.55000000000000004">
      <c r="B112" s="7"/>
      <c r="C112" s="7"/>
      <c r="D112" s="7"/>
      <c r="E112" s="7"/>
      <c r="F112" s="7"/>
      <c r="G112" s="7"/>
    </row>
    <row r="113" spans="2:7" ht="29.5" x14ac:dyDescent="0.55000000000000004">
      <c r="B113" s="7"/>
      <c r="C113" s="7"/>
      <c r="D113" s="7"/>
      <c r="E113" s="7"/>
      <c r="F113" s="7"/>
      <c r="G113" s="7"/>
    </row>
    <row r="114" spans="2:7" ht="29.5" x14ac:dyDescent="0.55000000000000004">
      <c r="B114" s="7"/>
      <c r="C114" s="7"/>
      <c r="D114" s="7"/>
      <c r="E114" s="7"/>
      <c r="F114" s="7"/>
      <c r="G114" s="7"/>
    </row>
    <row r="115" spans="2:7" ht="29.5" x14ac:dyDescent="0.55000000000000004">
      <c r="B115" s="7"/>
      <c r="C115" s="7"/>
      <c r="D115" s="7"/>
      <c r="E115" s="7"/>
      <c r="F115" s="7"/>
      <c r="G115" s="7"/>
    </row>
    <row r="116" spans="2:7" ht="29.5" x14ac:dyDescent="0.55000000000000004">
      <c r="B116" s="7"/>
      <c r="C116" s="7"/>
      <c r="D116" s="7"/>
      <c r="E116" s="7"/>
      <c r="F116" s="7"/>
      <c r="G116" s="7"/>
    </row>
    <row r="117" spans="2:7" ht="29.5" x14ac:dyDescent="0.55000000000000004">
      <c r="B117" s="7"/>
      <c r="C117" s="7"/>
      <c r="D117" s="7"/>
      <c r="E117" s="7"/>
      <c r="F117" s="7"/>
      <c r="G117" s="7"/>
    </row>
    <row r="118" spans="2:7" ht="29.5" x14ac:dyDescent="0.55000000000000004">
      <c r="B118" s="7"/>
      <c r="C118" s="7"/>
      <c r="D118" s="7"/>
      <c r="E118" s="7"/>
      <c r="F118" s="7"/>
      <c r="G118" s="7"/>
    </row>
    <row r="119" spans="2:7" ht="29.5" x14ac:dyDescent="0.55000000000000004">
      <c r="B119" s="7"/>
      <c r="C119" s="7"/>
      <c r="D119" s="7"/>
      <c r="E119" s="7"/>
      <c r="F119" s="7"/>
      <c r="G119" s="7"/>
    </row>
    <row r="120" spans="2:7" ht="29.5" x14ac:dyDescent="0.55000000000000004">
      <c r="B120" s="7"/>
      <c r="C120" s="7"/>
      <c r="D120" s="7"/>
      <c r="E120" s="7"/>
      <c r="F120" s="7"/>
      <c r="G120" s="7"/>
    </row>
    <row r="121" spans="2:7" ht="29.5" x14ac:dyDescent="0.55000000000000004">
      <c r="B121" s="7"/>
      <c r="C121" s="7"/>
      <c r="D121" s="7"/>
      <c r="E121" s="7"/>
      <c r="F121" s="7"/>
      <c r="G121" s="7"/>
    </row>
    <row r="122" spans="2:7" ht="29.5" x14ac:dyDescent="0.55000000000000004">
      <c r="B122" s="7"/>
      <c r="C122" s="7"/>
      <c r="D122" s="7"/>
      <c r="E122" s="7"/>
      <c r="F122" s="7"/>
      <c r="G122" s="7"/>
    </row>
    <row r="123" spans="2:7" ht="29.5" x14ac:dyDescent="0.55000000000000004">
      <c r="B123" s="7"/>
      <c r="C123" s="7"/>
      <c r="D123" s="7"/>
      <c r="E123" s="7"/>
      <c r="F123" s="7"/>
      <c r="G123" s="7"/>
    </row>
    <row r="124" spans="2:7" ht="29.5" x14ac:dyDescent="0.55000000000000004">
      <c r="B124" s="7"/>
      <c r="C124" s="7"/>
      <c r="D124" s="7"/>
      <c r="E124" s="7"/>
      <c r="F124" s="7"/>
      <c r="G124" s="7"/>
    </row>
    <row r="125" spans="2:7" ht="29.5" x14ac:dyDescent="0.55000000000000004">
      <c r="B125" s="7"/>
      <c r="C125" s="7"/>
      <c r="D125" s="7"/>
      <c r="E125" s="7"/>
      <c r="F125" s="7"/>
      <c r="G125" s="7"/>
    </row>
    <row r="126" spans="2:7" ht="29.5" x14ac:dyDescent="0.55000000000000004">
      <c r="B126" s="7"/>
      <c r="C126" s="7"/>
      <c r="D126" s="7"/>
      <c r="E126" s="7"/>
      <c r="F126" s="7"/>
      <c r="G126" s="7"/>
    </row>
    <row r="127" spans="2:7" ht="29.5" x14ac:dyDescent="0.55000000000000004">
      <c r="B127" s="7"/>
      <c r="C127" s="7"/>
      <c r="D127" s="7"/>
      <c r="E127" s="7"/>
      <c r="F127" s="7"/>
      <c r="G127" s="7"/>
    </row>
    <row r="128" spans="2:7" ht="29.5" x14ac:dyDescent="0.55000000000000004">
      <c r="B128" s="7"/>
      <c r="C128" s="7"/>
      <c r="D128" s="7"/>
      <c r="E128" s="7"/>
      <c r="F128" s="7"/>
      <c r="G128" s="7"/>
    </row>
    <row r="129" spans="2:7" ht="29.5" x14ac:dyDescent="0.55000000000000004">
      <c r="B129" s="7"/>
      <c r="C129" s="7"/>
      <c r="D129" s="7"/>
      <c r="E129" s="7"/>
      <c r="F129" s="7"/>
      <c r="G129" s="7"/>
    </row>
    <row r="130" spans="2:7" ht="29.5" x14ac:dyDescent="0.55000000000000004">
      <c r="B130" s="7"/>
      <c r="C130" s="7"/>
      <c r="D130" s="7"/>
      <c r="E130" s="7"/>
      <c r="F130" s="7"/>
      <c r="G130" s="7"/>
    </row>
    <row r="131" spans="2:7" ht="29.5" x14ac:dyDescent="0.55000000000000004">
      <c r="B131" s="7"/>
      <c r="C131" s="7"/>
      <c r="D131" s="7"/>
      <c r="E131" s="7"/>
      <c r="F131" s="7"/>
      <c r="G131" s="7"/>
    </row>
    <row r="132" spans="2:7" ht="29.5" x14ac:dyDescent="0.55000000000000004">
      <c r="B132" s="7"/>
      <c r="C132" s="7"/>
      <c r="D132" s="7"/>
      <c r="E132" s="7"/>
      <c r="F132" s="7"/>
      <c r="G132" s="7"/>
    </row>
    <row r="133" spans="2:7" ht="29.5" x14ac:dyDescent="0.55000000000000004">
      <c r="B133" s="7"/>
      <c r="C133" s="7"/>
      <c r="D133" s="7"/>
      <c r="E133" s="7"/>
      <c r="F133" s="7"/>
      <c r="G133" s="7"/>
    </row>
    <row r="134" spans="2:7" ht="29.5" x14ac:dyDescent="0.55000000000000004">
      <c r="B134" s="7"/>
      <c r="C134" s="7"/>
      <c r="D134" s="7"/>
      <c r="E134" s="7"/>
      <c r="F134" s="7"/>
      <c r="G134" s="7"/>
    </row>
    <row r="135" spans="2:7" ht="29.5" x14ac:dyDescent="0.55000000000000004">
      <c r="B135" s="7"/>
      <c r="C135" s="7"/>
      <c r="D135" s="7"/>
      <c r="E135" s="7"/>
      <c r="F135" s="7"/>
      <c r="G135" s="7"/>
    </row>
    <row r="136" spans="2:7" ht="29.5" x14ac:dyDescent="0.55000000000000004">
      <c r="B136" s="7"/>
      <c r="C136" s="7"/>
      <c r="D136" s="7"/>
      <c r="E136" s="7"/>
      <c r="F136" s="7"/>
      <c r="G136" s="7"/>
    </row>
    <row r="137" spans="2:7" ht="29.5" x14ac:dyDescent="0.55000000000000004">
      <c r="B137" s="7"/>
      <c r="C137" s="7"/>
      <c r="D137" s="7"/>
      <c r="E137" s="7"/>
      <c r="F137" s="7"/>
      <c r="G137" s="7"/>
    </row>
    <row r="138" spans="2:7" ht="29.5" x14ac:dyDescent="0.55000000000000004">
      <c r="B138" s="7"/>
      <c r="C138" s="7"/>
      <c r="D138" s="7"/>
      <c r="E138" s="7"/>
      <c r="F138" s="7"/>
      <c r="G138" s="7"/>
    </row>
    <row r="139" spans="2:7" ht="29.5" x14ac:dyDescent="0.55000000000000004">
      <c r="B139" s="7"/>
      <c r="C139" s="7"/>
      <c r="D139" s="7"/>
      <c r="E139" s="7"/>
      <c r="F139" s="7"/>
      <c r="G139" s="7"/>
    </row>
    <row r="140" spans="2:7" ht="29.5" x14ac:dyDescent="0.55000000000000004">
      <c r="B140" s="7"/>
      <c r="C140" s="7"/>
      <c r="D140" s="7"/>
      <c r="E140" s="7"/>
      <c r="F140" s="7"/>
      <c r="G140" s="7"/>
    </row>
    <row r="141" spans="2:7" ht="29.5" x14ac:dyDescent="0.55000000000000004">
      <c r="B141" s="7"/>
      <c r="C141" s="7"/>
      <c r="D141" s="7"/>
      <c r="E141" s="7"/>
      <c r="F141" s="7"/>
      <c r="G141" s="7"/>
    </row>
    <row r="142" spans="2:7" ht="29.5" x14ac:dyDescent="0.55000000000000004">
      <c r="B142" s="7"/>
      <c r="C142" s="7"/>
      <c r="D142" s="7"/>
      <c r="E142" s="7"/>
      <c r="F142" s="7"/>
      <c r="G142" s="7"/>
    </row>
    <row r="143" spans="2:7" ht="29.5" x14ac:dyDescent="0.55000000000000004">
      <c r="B143" s="7"/>
      <c r="C143" s="7"/>
      <c r="D143" s="7"/>
      <c r="E143" s="7"/>
      <c r="F143" s="7"/>
      <c r="G143" s="7"/>
    </row>
    <row r="144" spans="2:7" ht="29.5" x14ac:dyDescent="0.55000000000000004">
      <c r="B144" s="7"/>
      <c r="C144" s="7"/>
      <c r="D144" s="7"/>
      <c r="E144" s="7"/>
      <c r="F144" s="7"/>
      <c r="G144" s="7"/>
    </row>
    <row r="145" spans="2:7" ht="29.5" x14ac:dyDescent="0.55000000000000004">
      <c r="B145" s="7"/>
      <c r="C145" s="7"/>
      <c r="D145" s="7"/>
      <c r="E145" s="7"/>
      <c r="F145" s="7"/>
      <c r="G145" s="7"/>
    </row>
    <row r="146" spans="2:7" ht="29.5" x14ac:dyDescent="0.55000000000000004">
      <c r="B146" s="7"/>
      <c r="C146" s="7"/>
      <c r="D146" s="7"/>
      <c r="E146" s="7"/>
      <c r="F146" s="7"/>
      <c r="G146" s="7"/>
    </row>
    <row r="147" spans="2:7" ht="29.5" x14ac:dyDescent="0.55000000000000004">
      <c r="B147" s="7"/>
      <c r="C147" s="7"/>
      <c r="D147" s="7"/>
      <c r="E147" s="7"/>
      <c r="F147" s="7"/>
      <c r="G147" s="7"/>
    </row>
    <row r="148" spans="2:7" ht="29.5" x14ac:dyDescent="0.55000000000000004">
      <c r="B148" s="7"/>
      <c r="C148" s="7"/>
      <c r="D148" s="7"/>
      <c r="E148" s="7"/>
      <c r="F148" s="7"/>
      <c r="G148" s="7"/>
    </row>
    <row r="149" spans="2:7" ht="29.5" x14ac:dyDescent="0.55000000000000004">
      <c r="B149" s="7"/>
      <c r="C149" s="7"/>
      <c r="D149" s="7"/>
      <c r="E149" s="7"/>
      <c r="F149" s="7"/>
      <c r="G149" s="7"/>
    </row>
    <row r="150" spans="2:7" ht="29.5" x14ac:dyDescent="0.55000000000000004">
      <c r="B150" s="7"/>
      <c r="C150" s="7"/>
      <c r="D150" s="7"/>
      <c r="E150" s="7"/>
      <c r="F150" s="7"/>
      <c r="G150" s="7"/>
    </row>
    <row r="151" spans="2:7" ht="29.5" x14ac:dyDescent="0.55000000000000004">
      <c r="B151" s="7"/>
      <c r="C151" s="7"/>
      <c r="D151" s="7"/>
      <c r="E151" s="7"/>
      <c r="F151" s="7"/>
      <c r="G151" s="7"/>
    </row>
    <row r="152" spans="2:7" ht="29.5" x14ac:dyDescent="0.55000000000000004">
      <c r="B152" s="7"/>
      <c r="C152" s="7"/>
      <c r="D152" s="7"/>
      <c r="E152" s="7"/>
      <c r="F152" s="7"/>
      <c r="G152" s="7"/>
    </row>
    <row r="153" spans="2:7" ht="29.5" x14ac:dyDescent="0.55000000000000004">
      <c r="B153" s="7"/>
      <c r="C153" s="7"/>
      <c r="D153" s="7"/>
      <c r="E153" s="7"/>
      <c r="F153" s="7"/>
      <c r="G153" s="7"/>
    </row>
    <row r="154" spans="2:7" ht="29.5" x14ac:dyDescent="0.55000000000000004">
      <c r="B154" s="7"/>
      <c r="C154" s="7"/>
      <c r="D154" s="7"/>
      <c r="E154" s="7"/>
      <c r="F154" s="7"/>
      <c r="G154" s="7"/>
    </row>
    <row r="155" spans="2:7" ht="29.5" x14ac:dyDescent="0.55000000000000004">
      <c r="B155" s="7"/>
      <c r="C155" s="7"/>
      <c r="D155" s="7"/>
      <c r="E155" s="7"/>
      <c r="F155" s="7"/>
      <c r="G155" s="7"/>
    </row>
    <row r="156" spans="2:7" ht="29.5" x14ac:dyDescent="0.55000000000000004">
      <c r="B156" s="7"/>
      <c r="C156" s="7"/>
      <c r="D156" s="7"/>
      <c r="E156" s="7"/>
      <c r="F156" s="7"/>
      <c r="G156" s="7"/>
    </row>
    <row r="157" spans="2:7" ht="29.5" x14ac:dyDescent="0.55000000000000004">
      <c r="B157" s="7"/>
      <c r="C157" s="7"/>
      <c r="D157" s="7"/>
      <c r="E157" s="7"/>
      <c r="F157" s="7"/>
      <c r="G157" s="7"/>
    </row>
    <row r="158" spans="2:7" ht="29.5" x14ac:dyDescent="0.55000000000000004">
      <c r="B158" s="7"/>
      <c r="C158" s="7"/>
      <c r="D158" s="7"/>
      <c r="E158" s="7"/>
      <c r="F158" s="7"/>
      <c r="G158" s="7"/>
    </row>
    <row r="159" spans="2:7" ht="29.5" x14ac:dyDescent="0.55000000000000004">
      <c r="B159" s="7"/>
      <c r="C159" s="7"/>
      <c r="D159" s="7"/>
      <c r="E159" s="7"/>
      <c r="F159" s="7"/>
      <c r="G159" s="7"/>
    </row>
    <row r="160" spans="2:7" ht="29.5" x14ac:dyDescent="0.55000000000000004">
      <c r="B160" s="7"/>
      <c r="C160" s="7"/>
      <c r="D160" s="7"/>
      <c r="E160" s="7"/>
      <c r="F160" s="7"/>
      <c r="G160" s="7"/>
    </row>
    <row r="161" spans="2:7" ht="29.5" x14ac:dyDescent="0.55000000000000004">
      <c r="B161" s="7"/>
      <c r="C161" s="7"/>
      <c r="D161" s="7"/>
      <c r="E161" s="7"/>
      <c r="F161" s="7"/>
      <c r="G161" s="7"/>
    </row>
    <row r="162" spans="2:7" ht="29.5" x14ac:dyDescent="0.55000000000000004">
      <c r="B162" s="7"/>
      <c r="C162" s="7"/>
      <c r="D162" s="7"/>
      <c r="E162" s="7"/>
      <c r="F162" s="7"/>
      <c r="G162" s="7"/>
    </row>
    <row r="163" spans="2:7" ht="29.5" x14ac:dyDescent="0.55000000000000004">
      <c r="B163" s="7"/>
      <c r="C163" s="7"/>
      <c r="D163" s="7"/>
      <c r="E163" s="7"/>
      <c r="F163" s="7"/>
      <c r="G163" s="7"/>
    </row>
    <row r="164" spans="2:7" ht="29.5" x14ac:dyDescent="0.55000000000000004">
      <c r="B164" s="7"/>
      <c r="C164" s="7"/>
      <c r="D164" s="7"/>
      <c r="E164" s="7"/>
      <c r="F164" s="7"/>
      <c r="G164" s="7"/>
    </row>
    <row r="165" spans="2:7" ht="29.5" x14ac:dyDescent="0.55000000000000004">
      <c r="B165" s="7"/>
      <c r="C165" s="7"/>
      <c r="D165" s="7"/>
      <c r="E165" s="7"/>
      <c r="F165" s="7"/>
      <c r="G165" s="7"/>
    </row>
    <row r="166" spans="2:7" ht="29.5" x14ac:dyDescent="0.55000000000000004">
      <c r="B166" s="7"/>
      <c r="C166" s="7"/>
      <c r="D166" s="7"/>
      <c r="E166" s="7"/>
      <c r="F166" s="7"/>
      <c r="G166" s="7"/>
    </row>
    <row r="167" spans="2:7" ht="29.5" x14ac:dyDescent="0.55000000000000004">
      <c r="B167" s="7"/>
      <c r="C167" s="7"/>
      <c r="D167" s="7"/>
      <c r="E167" s="7"/>
      <c r="F167" s="7"/>
      <c r="G167" s="7"/>
    </row>
    <row r="168" spans="2:7" ht="29.5" x14ac:dyDescent="0.55000000000000004">
      <c r="B168" s="7"/>
      <c r="C168" s="7"/>
      <c r="D168" s="7"/>
      <c r="E168" s="7"/>
      <c r="F168" s="7"/>
      <c r="G168" s="7"/>
    </row>
    <row r="169" spans="2:7" ht="29.5" x14ac:dyDescent="0.55000000000000004">
      <c r="B169" s="7"/>
      <c r="C169" s="7"/>
      <c r="D169" s="7"/>
      <c r="E169" s="7"/>
      <c r="F169" s="7"/>
      <c r="G169" s="7"/>
    </row>
    <row r="170" spans="2:7" ht="29.5" x14ac:dyDescent="0.55000000000000004">
      <c r="B170" s="7"/>
      <c r="C170" s="7"/>
      <c r="D170" s="7"/>
      <c r="E170" s="7"/>
      <c r="F170" s="7"/>
      <c r="G170" s="7"/>
    </row>
    <row r="171" spans="2:7" ht="29.5" x14ac:dyDescent="0.55000000000000004">
      <c r="B171" s="7"/>
      <c r="C171" s="7"/>
      <c r="D171" s="7"/>
      <c r="E171" s="7"/>
      <c r="F171" s="7"/>
      <c r="G171" s="7"/>
    </row>
    <row r="172" spans="2:7" ht="29.5" x14ac:dyDescent="0.55000000000000004">
      <c r="B172" s="7"/>
      <c r="C172" s="7"/>
      <c r="D172" s="7"/>
      <c r="E172" s="7"/>
      <c r="F172" s="7"/>
      <c r="G172" s="7"/>
    </row>
    <row r="173" spans="2:7" ht="29.5" x14ac:dyDescent="0.55000000000000004">
      <c r="B173" s="7"/>
      <c r="C173" s="7"/>
      <c r="D173" s="7"/>
      <c r="E173" s="7"/>
      <c r="F173" s="7"/>
      <c r="G173" s="7"/>
    </row>
    <row r="174" spans="2:7" ht="29.5" x14ac:dyDescent="0.55000000000000004">
      <c r="B174" s="7"/>
      <c r="C174" s="7"/>
      <c r="D174" s="7"/>
      <c r="E174" s="7"/>
      <c r="F174" s="7"/>
      <c r="G174" s="7"/>
    </row>
    <row r="175" spans="2:7" ht="29.5" x14ac:dyDescent="0.55000000000000004">
      <c r="B175" s="7"/>
      <c r="C175" s="7"/>
      <c r="D175" s="7"/>
      <c r="E175" s="7"/>
      <c r="F175" s="7"/>
      <c r="G175" s="7"/>
    </row>
    <row r="176" spans="2:7" ht="29.5" x14ac:dyDescent="0.55000000000000004">
      <c r="B176" s="7"/>
      <c r="C176" s="7"/>
      <c r="D176" s="7"/>
      <c r="E176" s="7"/>
      <c r="F176" s="7"/>
      <c r="G176" s="7"/>
    </row>
    <row r="177" spans="2:7" ht="29.5" x14ac:dyDescent="0.55000000000000004">
      <c r="B177" s="7"/>
      <c r="C177" s="7"/>
      <c r="D177" s="7"/>
      <c r="E177" s="7"/>
      <c r="F177" s="7"/>
      <c r="G177" s="7"/>
    </row>
    <row r="178" spans="2:7" ht="29.5" x14ac:dyDescent="0.55000000000000004">
      <c r="B178" s="7"/>
      <c r="C178" s="7"/>
      <c r="D178" s="7"/>
      <c r="E178" s="7"/>
      <c r="F178" s="7"/>
      <c r="G178" s="7"/>
    </row>
    <row r="179" spans="2:7" ht="29.5" x14ac:dyDescent="0.55000000000000004">
      <c r="B179" s="7"/>
      <c r="C179" s="7"/>
      <c r="D179" s="7"/>
      <c r="E179" s="7"/>
      <c r="F179" s="7"/>
      <c r="G179" s="7"/>
    </row>
    <row r="180" spans="2:7" ht="29.5" x14ac:dyDescent="0.55000000000000004">
      <c r="B180" s="7"/>
      <c r="C180" s="7"/>
      <c r="D180" s="7"/>
      <c r="E180" s="7"/>
      <c r="F180" s="7"/>
      <c r="G180" s="7"/>
    </row>
    <row r="181" spans="2:7" ht="29.5" x14ac:dyDescent="0.55000000000000004">
      <c r="B181" s="7"/>
      <c r="C181" s="7"/>
      <c r="D181" s="7"/>
      <c r="E181" s="7"/>
      <c r="F181" s="7"/>
      <c r="G181" s="7"/>
    </row>
    <row r="182" spans="2:7" ht="29.5" x14ac:dyDescent="0.55000000000000004">
      <c r="B182" s="7"/>
      <c r="C182" s="7"/>
      <c r="D182" s="7"/>
      <c r="E182" s="7"/>
      <c r="F182" s="7"/>
      <c r="G182" s="7"/>
    </row>
  </sheetData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DC63E-A59B-40BC-B3B8-29FCD6C07BE0}">
  <dimension ref="A1:D205"/>
  <sheetViews>
    <sheetView tabSelected="1" zoomScale="90" zoomScaleNormal="90" workbookViewId="0">
      <selection activeCell="A41" sqref="A41"/>
    </sheetView>
  </sheetViews>
  <sheetFormatPr defaultColWidth="11.453125" defaultRowHeight="12.5" x14ac:dyDescent="0.25"/>
  <cols>
    <col min="1" max="1" width="15.26953125" style="3" customWidth="1"/>
    <col min="2" max="2" width="72.54296875" style="1" bestFit="1" customWidth="1"/>
    <col min="3" max="3" width="26" style="2" customWidth="1"/>
    <col min="4" max="4" width="28.81640625" style="2" customWidth="1"/>
  </cols>
  <sheetData>
    <row r="1" spans="1:4" ht="30" thickBot="1" x14ac:dyDescent="0.6">
      <c r="A1" s="4" t="s">
        <v>129</v>
      </c>
      <c r="B1" s="5" t="s">
        <v>130</v>
      </c>
      <c r="C1" s="6" t="s">
        <v>131</v>
      </c>
      <c r="D1" s="6" t="s">
        <v>132</v>
      </c>
    </row>
    <row r="2" spans="1:4" ht="29.5" x14ac:dyDescent="0.55000000000000004">
      <c r="A2" s="114">
        <v>44562</v>
      </c>
      <c r="B2" s="115" t="s">
        <v>160</v>
      </c>
      <c r="C2" s="113">
        <v>7500</v>
      </c>
      <c r="D2" s="113"/>
    </row>
    <row r="3" spans="1:4" ht="29.5" x14ac:dyDescent="0.55000000000000004">
      <c r="A3" s="114"/>
      <c r="B3" s="115" t="s">
        <v>134</v>
      </c>
      <c r="C3" s="113">
        <v>90700</v>
      </c>
      <c r="D3" s="113"/>
    </row>
    <row r="4" spans="1:4" ht="29.5" x14ac:dyDescent="0.55000000000000004">
      <c r="A4" s="114"/>
      <c r="B4" s="115" t="s">
        <v>142</v>
      </c>
      <c r="C4" s="113">
        <v>486</v>
      </c>
      <c r="D4" s="113"/>
    </row>
    <row r="5" spans="1:4" ht="29.5" x14ac:dyDescent="0.55000000000000004">
      <c r="A5" s="114"/>
      <c r="B5" s="115" t="s">
        <v>136</v>
      </c>
      <c r="C5" s="113">
        <v>2500</v>
      </c>
      <c r="D5" s="113"/>
    </row>
    <row r="6" spans="1:4" ht="29.5" x14ac:dyDescent="0.55000000000000004">
      <c r="A6" s="114"/>
      <c r="B6" s="115" t="s">
        <v>161</v>
      </c>
      <c r="C6" s="113">
        <v>2400</v>
      </c>
      <c r="D6" s="113"/>
    </row>
    <row r="7" spans="1:4" ht="29.5" x14ac:dyDescent="0.55000000000000004">
      <c r="A7" s="114"/>
      <c r="B7" s="115" t="s">
        <v>144</v>
      </c>
      <c r="C7" s="113">
        <v>14000</v>
      </c>
      <c r="D7" s="113"/>
    </row>
    <row r="8" spans="1:4" ht="29.5" x14ac:dyDescent="0.55000000000000004">
      <c r="A8" s="114"/>
      <c r="B8" s="115" t="s">
        <v>146</v>
      </c>
      <c r="C8" s="113">
        <v>4200</v>
      </c>
      <c r="D8" s="113"/>
    </row>
    <row r="9" spans="1:4" ht="29.5" x14ac:dyDescent="0.55000000000000004">
      <c r="A9" s="114"/>
      <c r="B9" s="115" t="s">
        <v>172</v>
      </c>
      <c r="C9" s="113">
        <v>2100</v>
      </c>
      <c r="D9" s="113"/>
    </row>
    <row r="10" spans="1:4" ht="29.5" x14ac:dyDescent="0.55000000000000004">
      <c r="A10" s="114"/>
      <c r="B10" s="115" t="s">
        <v>233</v>
      </c>
      <c r="C10" s="113">
        <v>2</v>
      </c>
      <c r="D10" s="113"/>
    </row>
    <row r="11" spans="1:4" ht="29.5" x14ac:dyDescent="0.55000000000000004">
      <c r="A11" s="114"/>
      <c r="B11" s="115" t="s">
        <v>247</v>
      </c>
      <c r="C11" s="113"/>
      <c r="D11" s="113">
        <f>SUM(C2:C10)</f>
        <v>123888</v>
      </c>
    </row>
    <row r="12" spans="1:4" ht="29.5" x14ac:dyDescent="0.55000000000000004">
      <c r="A12" s="114">
        <v>44562</v>
      </c>
      <c r="B12" s="115" t="s">
        <v>247</v>
      </c>
      <c r="C12" s="113">
        <v>123888</v>
      </c>
      <c r="D12" s="113"/>
    </row>
    <row r="13" spans="1:4" ht="29.5" x14ac:dyDescent="0.55000000000000004">
      <c r="A13" s="114"/>
      <c r="B13" s="115" t="s">
        <v>133</v>
      </c>
      <c r="C13" s="113"/>
      <c r="D13" s="113">
        <v>10000</v>
      </c>
    </row>
    <row r="14" spans="1:4" ht="29.5" x14ac:dyDescent="0.55000000000000004">
      <c r="A14" s="114"/>
      <c r="B14" s="115" t="s">
        <v>162</v>
      </c>
      <c r="C14" s="113"/>
      <c r="D14" s="113">
        <v>20000</v>
      </c>
    </row>
    <row r="15" spans="1:4" ht="29.5" x14ac:dyDescent="0.55000000000000004">
      <c r="A15" s="114"/>
      <c r="B15" s="115" t="s">
        <v>137</v>
      </c>
      <c r="C15" s="113"/>
      <c r="D15" s="113">
        <v>2800</v>
      </c>
    </row>
    <row r="16" spans="1:4" ht="29.5" x14ac:dyDescent="0.55000000000000004">
      <c r="A16" s="114"/>
      <c r="B16" s="115" t="s">
        <v>163</v>
      </c>
      <c r="C16" s="113"/>
      <c r="D16" s="113">
        <v>450</v>
      </c>
    </row>
    <row r="17" spans="1:4" ht="29.5" x14ac:dyDescent="0.55000000000000004">
      <c r="A17" s="114"/>
      <c r="B17" s="115" t="s">
        <v>164</v>
      </c>
      <c r="C17" s="113"/>
      <c r="D17" s="113">
        <v>620</v>
      </c>
    </row>
    <row r="18" spans="1:4" ht="29.5" x14ac:dyDescent="0.55000000000000004">
      <c r="A18" s="114"/>
      <c r="B18" s="115" t="s">
        <v>165</v>
      </c>
      <c r="C18" s="113"/>
      <c r="D18" s="113">
        <v>100</v>
      </c>
    </row>
    <row r="19" spans="1:4" ht="29.5" x14ac:dyDescent="0.55000000000000004">
      <c r="A19" s="114"/>
      <c r="B19" s="115" t="s">
        <v>143</v>
      </c>
      <c r="C19" s="113"/>
      <c r="D19" s="113">
        <v>15740</v>
      </c>
    </row>
    <row r="20" spans="1:4" ht="29.5" x14ac:dyDescent="0.55000000000000004">
      <c r="A20" s="114"/>
      <c r="B20" s="115" t="s">
        <v>148</v>
      </c>
      <c r="C20" s="113"/>
      <c r="D20" s="113">
        <v>290</v>
      </c>
    </row>
    <row r="21" spans="1:4" ht="29.5" x14ac:dyDescent="0.55000000000000004">
      <c r="A21" s="114"/>
      <c r="B21" s="115" t="s">
        <v>151</v>
      </c>
      <c r="C21" s="113"/>
      <c r="D21" s="113">
        <v>420</v>
      </c>
    </row>
    <row r="22" spans="1:4" ht="29.5" x14ac:dyDescent="0.55000000000000004">
      <c r="A22" s="114"/>
      <c r="B22" s="115" t="s">
        <v>153</v>
      </c>
      <c r="C22" s="113"/>
      <c r="D22" s="113">
        <v>14500</v>
      </c>
    </row>
    <row r="23" spans="1:4" ht="29.5" x14ac:dyDescent="0.55000000000000004">
      <c r="A23" s="114"/>
      <c r="B23" s="115" t="s">
        <v>154</v>
      </c>
      <c r="C23" s="113"/>
      <c r="D23" s="113">
        <v>1400</v>
      </c>
    </row>
    <row r="24" spans="1:4" ht="29.5" x14ac:dyDescent="0.55000000000000004">
      <c r="A24" s="114"/>
      <c r="B24" s="115" t="s">
        <v>166</v>
      </c>
      <c r="C24" s="113"/>
      <c r="D24" s="113">
        <v>500</v>
      </c>
    </row>
    <row r="25" spans="1:4" ht="29.5" x14ac:dyDescent="0.55000000000000004">
      <c r="A25" s="114"/>
      <c r="B25" s="115" t="s">
        <v>240</v>
      </c>
      <c r="C25" s="113"/>
      <c r="D25" s="113">
        <v>57068</v>
      </c>
    </row>
    <row r="26" spans="1:4" ht="29.5" x14ac:dyDescent="0.55000000000000004">
      <c r="A26" s="34">
        <v>44562</v>
      </c>
      <c r="B26" s="35" t="s">
        <v>153</v>
      </c>
      <c r="C26" s="36">
        <v>14000</v>
      </c>
      <c r="D26" s="36"/>
    </row>
    <row r="27" spans="1:4" ht="29.5" x14ac:dyDescent="0.55000000000000004">
      <c r="A27" s="34"/>
      <c r="B27" s="35" t="s">
        <v>141</v>
      </c>
      <c r="C27" s="36"/>
      <c r="D27" s="36">
        <v>14000</v>
      </c>
    </row>
    <row r="28" spans="1:4" ht="29.5" x14ac:dyDescent="0.55000000000000004">
      <c r="A28" s="37">
        <v>44574</v>
      </c>
      <c r="B28" s="38" t="s">
        <v>148</v>
      </c>
      <c r="C28" s="39">
        <v>270</v>
      </c>
      <c r="D28" s="39"/>
    </row>
    <row r="29" spans="1:4" ht="29.5" x14ac:dyDescent="0.55000000000000004">
      <c r="A29" s="37"/>
      <c r="B29" s="38" t="s">
        <v>214</v>
      </c>
      <c r="C29" s="39">
        <f>2.7*22</f>
        <v>59.400000000000006</v>
      </c>
      <c r="D29" s="39"/>
    </row>
    <row r="30" spans="1:4" ht="29.5" x14ac:dyDescent="0.55000000000000004">
      <c r="A30" s="37"/>
      <c r="B30" s="38" t="s">
        <v>137</v>
      </c>
      <c r="C30" s="39"/>
      <c r="D30" s="39">
        <f>270+59</f>
        <v>329</v>
      </c>
    </row>
    <row r="31" spans="1:4" ht="29.5" x14ac:dyDescent="0.55000000000000004">
      <c r="A31" s="37">
        <v>44575</v>
      </c>
      <c r="B31" s="38" t="s">
        <v>148</v>
      </c>
      <c r="C31" s="39">
        <v>70</v>
      </c>
      <c r="D31" s="39"/>
    </row>
    <row r="32" spans="1:4" ht="29.5" x14ac:dyDescent="0.55000000000000004">
      <c r="A32" s="37"/>
      <c r="B32" s="38" t="s">
        <v>214</v>
      </c>
      <c r="C32" s="39">
        <f>0.7*22</f>
        <v>15.399999999999999</v>
      </c>
      <c r="D32" s="39"/>
    </row>
    <row r="33" spans="1:4" ht="29.5" x14ac:dyDescent="0.55000000000000004">
      <c r="A33" s="37"/>
      <c r="B33" s="38" t="s">
        <v>137</v>
      </c>
      <c r="C33" s="39"/>
      <c r="D33" s="39">
        <v>85</v>
      </c>
    </row>
    <row r="34" spans="1:4" ht="29.5" x14ac:dyDescent="0.55000000000000004">
      <c r="A34" s="37">
        <v>44576</v>
      </c>
      <c r="B34" s="38" t="s">
        <v>148</v>
      </c>
      <c r="C34" s="39">
        <v>40</v>
      </c>
      <c r="D34" s="39"/>
    </row>
    <row r="35" spans="1:4" ht="29.5" x14ac:dyDescent="0.55000000000000004">
      <c r="A35" s="37"/>
      <c r="B35" s="38" t="s">
        <v>214</v>
      </c>
      <c r="C35" s="39">
        <f>0.4*22</f>
        <v>8.8000000000000007</v>
      </c>
      <c r="D35" s="39"/>
    </row>
    <row r="36" spans="1:4" ht="29.5" x14ac:dyDescent="0.55000000000000004">
      <c r="A36" s="37"/>
      <c r="B36" s="38" t="s">
        <v>137</v>
      </c>
      <c r="C36" s="39"/>
      <c r="D36" s="39">
        <v>49</v>
      </c>
    </row>
    <row r="37" spans="1:4" ht="29.5" x14ac:dyDescent="0.55000000000000004">
      <c r="A37" s="12">
        <v>44571</v>
      </c>
      <c r="B37" s="53" t="s">
        <v>151</v>
      </c>
      <c r="C37" s="52">
        <v>124</v>
      </c>
      <c r="D37" s="52"/>
    </row>
    <row r="38" spans="1:4" ht="29.5" x14ac:dyDescent="0.55000000000000004">
      <c r="A38" s="12"/>
      <c r="B38" s="53" t="s">
        <v>134</v>
      </c>
      <c r="C38" s="52"/>
      <c r="D38" s="52">
        <v>124</v>
      </c>
    </row>
    <row r="39" spans="1:4" ht="29.5" x14ac:dyDescent="0.55000000000000004">
      <c r="A39" s="12">
        <v>44571</v>
      </c>
      <c r="B39" s="53" t="s">
        <v>134</v>
      </c>
      <c r="C39" s="52">
        <v>2</v>
      </c>
      <c r="D39" s="52"/>
    </row>
    <row r="40" spans="1:4" ht="29.5" x14ac:dyDescent="0.55000000000000004">
      <c r="A40" s="12"/>
      <c r="B40" s="53" t="s">
        <v>233</v>
      </c>
      <c r="C40" s="52"/>
      <c r="D40" s="52">
        <v>2</v>
      </c>
    </row>
    <row r="41" spans="1:4" ht="29.5" x14ac:dyDescent="0.55000000000000004">
      <c r="A41" s="12"/>
      <c r="B41" s="53"/>
      <c r="C41" s="52"/>
      <c r="D41" s="52"/>
    </row>
    <row r="42" spans="1:4" ht="29.5" x14ac:dyDescent="0.55000000000000004">
      <c r="A42" s="12"/>
      <c r="B42" s="53"/>
      <c r="C42" s="52"/>
      <c r="D42" s="52"/>
    </row>
    <row r="43" spans="1:4" ht="29.5" x14ac:dyDescent="0.55000000000000004">
      <c r="A43" s="46"/>
      <c r="B43" s="48"/>
      <c r="C43" s="47"/>
      <c r="D43" s="47"/>
    </row>
    <row r="44" spans="1:4" ht="29.5" x14ac:dyDescent="0.55000000000000004">
      <c r="A44" s="46"/>
      <c r="B44" s="48"/>
      <c r="C44" s="47"/>
      <c r="D44" s="47"/>
    </row>
    <row r="45" spans="1:4" ht="29.5" x14ac:dyDescent="0.55000000000000004">
      <c r="A45" s="13"/>
      <c r="B45" s="15"/>
      <c r="C45" s="14"/>
      <c r="D45" s="14"/>
    </row>
    <row r="46" spans="1:4" ht="29.5" x14ac:dyDescent="0.55000000000000004">
      <c r="A46" s="13"/>
      <c r="B46" s="15"/>
      <c r="C46" s="14"/>
      <c r="D46" s="14"/>
    </row>
    <row r="47" spans="1:4" ht="29.5" x14ac:dyDescent="0.55000000000000004">
      <c r="A47" s="13"/>
      <c r="B47" s="15"/>
      <c r="C47" s="14"/>
      <c r="D47" s="14"/>
    </row>
    <row r="48" spans="1:4" ht="29.5" x14ac:dyDescent="0.55000000000000004">
      <c r="A48" s="12"/>
      <c r="B48" s="53"/>
      <c r="C48" s="52"/>
      <c r="D48" s="52"/>
    </row>
    <row r="49" spans="1:4" ht="29.5" x14ac:dyDescent="0.55000000000000004">
      <c r="A49" s="12"/>
      <c r="B49" s="53"/>
      <c r="C49" s="52"/>
      <c r="D49" s="52"/>
    </row>
    <row r="50" spans="1:4" ht="29.5" x14ac:dyDescent="0.55000000000000004">
      <c r="A50" s="55"/>
      <c r="B50" s="56"/>
      <c r="C50" s="57"/>
      <c r="D50" s="57"/>
    </row>
    <row r="51" spans="1:4" ht="29.5" x14ac:dyDescent="0.55000000000000004">
      <c r="A51" s="55"/>
      <c r="B51" s="56"/>
      <c r="C51" s="57"/>
      <c r="D51" s="57"/>
    </row>
    <row r="52" spans="1:4" ht="29.5" x14ac:dyDescent="0.55000000000000004">
      <c r="A52" s="55"/>
      <c r="B52" s="56"/>
      <c r="C52" s="57"/>
      <c r="D52" s="57"/>
    </row>
    <row r="53" spans="1:4" ht="29.5" x14ac:dyDescent="0.55000000000000004">
      <c r="A53" s="55"/>
      <c r="B53" s="56"/>
      <c r="C53" s="57"/>
      <c r="D53" s="57"/>
    </row>
    <row r="54" spans="1:4" ht="29.5" x14ac:dyDescent="0.55000000000000004">
      <c r="A54" s="55"/>
      <c r="B54" s="56"/>
      <c r="C54" s="57"/>
      <c r="D54" s="57"/>
    </row>
    <row r="55" spans="1:4" ht="29.5" x14ac:dyDescent="0.55000000000000004">
      <c r="A55" s="59"/>
      <c r="B55" s="60"/>
      <c r="C55" s="61"/>
      <c r="D55" s="61"/>
    </row>
    <row r="56" spans="1:4" ht="29.5" x14ac:dyDescent="0.55000000000000004">
      <c r="A56" s="59"/>
      <c r="B56" s="60"/>
      <c r="C56" s="61"/>
      <c r="D56" s="61"/>
    </row>
    <row r="57" spans="1:4" ht="29.5" x14ac:dyDescent="0.55000000000000004">
      <c r="A57" s="59"/>
      <c r="B57" s="60"/>
      <c r="C57" s="61"/>
      <c r="D57" s="61"/>
    </row>
    <row r="58" spans="1:4" ht="29.5" x14ac:dyDescent="0.55000000000000004">
      <c r="A58" s="9"/>
      <c r="B58" s="10"/>
      <c r="C58" s="11"/>
      <c r="D58" s="11"/>
    </row>
    <row r="59" spans="1:4" ht="29.5" x14ac:dyDescent="0.55000000000000004">
      <c r="A59" s="9"/>
      <c r="B59" s="10"/>
      <c r="C59" s="11"/>
      <c r="D59" s="11"/>
    </row>
    <row r="60" spans="1:4" ht="29.5" x14ac:dyDescent="0.55000000000000004">
      <c r="A60" s="34"/>
      <c r="B60" s="35"/>
      <c r="C60" s="36"/>
      <c r="D60" s="36"/>
    </row>
    <row r="61" spans="1:4" ht="29.5" x14ac:dyDescent="0.55000000000000004">
      <c r="A61" s="34"/>
      <c r="B61" s="35"/>
      <c r="C61" s="36"/>
      <c r="D61" s="36"/>
    </row>
    <row r="62" spans="1:4" ht="29.5" x14ac:dyDescent="0.55000000000000004">
      <c r="A62" s="37"/>
      <c r="B62" s="38"/>
      <c r="C62" s="39"/>
      <c r="D62" s="39"/>
    </row>
    <row r="63" spans="1:4" ht="29.5" x14ac:dyDescent="0.55000000000000004">
      <c r="A63" s="37"/>
      <c r="B63" s="38"/>
      <c r="C63" s="39"/>
      <c r="D63" s="39"/>
    </row>
    <row r="64" spans="1:4" ht="29.5" x14ac:dyDescent="0.55000000000000004">
      <c r="A64" s="37"/>
      <c r="B64" s="38"/>
      <c r="C64" s="39"/>
      <c r="D64" s="39"/>
    </row>
    <row r="65" spans="1:4" ht="29.5" x14ac:dyDescent="0.55000000000000004">
      <c r="A65" s="37"/>
      <c r="B65" s="38"/>
      <c r="C65" s="39"/>
      <c r="D65" s="39"/>
    </row>
    <row r="66" spans="1:4" ht="29.5" x14ac:dyDescent="0.55000000000000004">
      <c r="A66" s="16"/>
      <c r="B66" s="42"/>
      <c r="C66" s="17"/>
      <c r="D66" s="17"/>
    </row>
    <row r="67" spans="1:4" ht="29.5" x14ac:dyDescent="0.55000000000000004">
      <c r="A67" s="16"/>
      <c r="B67" s="42"/>
      <c r="C67" s="17"/>
      <c r="D67" s="17"/>
    </row>
    <row r="68" spans="1:4" ht="29.5" x14ac:dyDescent="0.55000000000000004">
      <c r="A68" s="16"/>
      <c r="B68" s="42"/>
      <c r="C68" s="17"/>
      <c r="D68" s="17"/>
    </row>
    <row r="69" spans="1:4" ht="29.5" x14ac:dyDescent="0.55000000000000004">
      <c r="A69" s="16"/>
      <c r="B69" s="42"/>
      <c r="C69" s="17"/>
      <c r="D69" s="17"/>
    </row>
    <row r="70" spans="1:4" ht="29.5" x14ac:dyDescent="0.55000000000000004">
      <c r="A70" s="46"/>
      <c r="B70" s="48"/>
      <c r="C70" s="47"/>
      <c r="D70" s="47"/>
    </row>
    <row r="71" spans="1:4" ht="29.5" x14ac:dyDescent="0.55000000000000004">
      <c r="A71" s="46"/>
      <c r="B71" s="48"/>
      <c r="C71" s="47"/>
      <c r="D71" s="47"/>
    </row>
    <row r="72" spans="1:4" ht="29.5" x14ac:dyDescent="0.55000000000000004">
      <c r="A72" s="46"/>
      <c r="B72" s="48"/>
      <c r="C72" s="47"/>
      <c r="D72" s="47"/>
    </row>
    <row r="73" spans="1:4" ht="29.5" x14ac:dyDescent="0.55000000000000004">
      <c r="A73" s="13"/>
      <c r="B73" s="15"/>
      <c r="C73" s="14"/>
      <c r="D73" s="14"/>
    </row>
    <row r="74" spans="1:4" ht="29.5" x14ac:dyDescent="0.55000000000000004">
      <c r="A74" s="13"/>
      <c r="B74" s="15"/>
      <c r="C74" s="14"/>
      <c r="D74" s="14"/>
    </row>
    <row r="75" spans="1:4" ht="29.5" x14ac:dyDescent="0.55000000000000004">
      <c r="A75" s="13"/>
      <c r="B75" s="15"/>
      <c r="C75" s="14"/>
      <c r="D75" s="14"/>
    </row>
    <row r="76" spans="1:4" ht="29.5" x14ac:dyDescent="0.55000000000000004">
      <c r="A76" s="12"/>
      <c r="B76" s="53"/>
      <c r="C76" s="52"/>
      <c r="D76" s="52"/>
    </row>
    <row r="77" spans="1:4" ht="29.5" x14ac:dyDescent="0.55000000000000004">
      <c r="A77" s="12"/>
      <c r="B77" s="53"/>
      <c r="C77" s="52"/>
      <c r="D77" s="52"/>
    </row>
    <row r="78" spans="1:4" ht="29.5" x14ac:dyDescent="0.55000000000000004">
      <c r="A78" s="12"/>
      <c r="B78" s="53"/>
      <c r="C78" s="52"/>
      <c r="D78" s="52"/>
    </row>
    <row r="79" spans="1:4" ht="29.5" x14ac:dyDescent="0.55000000000000004">
      <c r="A79" s="55"/>
      <c r="B79" s="56"/>
      <c r="C79" s="57"/>
      <c r="D79" s="57"/>
    </row>
    <row r="80" spans="1:4" ht="29.5" x14ac:dyDescent="0.55000000000000004">
      <c r="A80" s="55"/>
      <c r="B80" s="56"/>
      <c r="C80" s="57"/>
      <c r="D80" s="57"/>
    </row>
    <row r="81" spans="1:4" ht="29.5" x14ac:dyDescent="0.55000000000000004">
      <c r="A81" s="55"/>
      <c r="B81" s="56"/>
      <c r="C81" s="57"/>
      <c r="D81" s="57"/>
    </row>
    <row r="82" spans="1:4" ht="29.5" x14ac:dyDescent="0.55000000000000004">
      <c r="A82" s="59"/>
      <c r="B82" s="60"/>
      <c r="C82" s="61"/>
      <c r="D82" s="61"/>
    </row>
    <row r="83" spans="1:4" ht="29.5" x14ac:dyDescent="0.55000000000000004">
      <c r="A83" s="59"/>
      <c r="B83" s="60"/>
      <c r="C83" s="61"/>
      <c r="D83" s="61"/>
    </row>
    <row r="84" spans="1:4" ht="29.5" x14ac:dyDescent="0.55000000000000004">
      <c r="A84" s="59"/>
      <c r="B84" s="60"/>
      <c r="C84" s="61"/>
      <c r="D84" s="61"/>
    </row>
    <row r="85" spans="1:4" ht="29.5" x14ac:dyDescent="0.55000000000000004">
      <c r="A85" s="34"/>
      <c r="B85" s="35"/>
      <c r="C85" s="36"/>
      <c r="D85" s="36"/>
    </row>
    <row r="86" spans="1:4" ht="29.5" x14ac:dyDescent="0.55000000000000004">
      <c r="A86" s="34"/>
      <c r="B86" s="35"/>
      <c r="C86" s="36"/>
      <c r="D86" s="36"/>
    </row>
    <row r="87" spans="1:4" ht="29.5" x14ac:dyDescent="0.55000000000000004">
      <c r="A87" s="16"/>
      <c r="B87" s="42"/>
      <c r="C87" s="17"/>
      <c r="D87" s="17"/>
    </row>
    <row r="88" spans="1:4" ht="29.5" x14ac:dyDescent="0.55000000000000004">
      <c r="A88" s="16"/>
      <c r="B88" s="42"/>
      <c r="C88" s="17"/>
      <c r="D88" s="17"/>
    </row>
    <row r="89" spans="1:4" ht="29.5" x14ac:dyDescent="0.55000000000000004">
      <c r="A89" s="46"/>
      <c r="B89" s="48"/>
      <c r="C89" s="47"/>
      <c r="D89" s="47"/>
    </row>
    <row r="90" spans="1:4" ht="29.5" x14ac:dyDescent="0.55000000000000004">
      <c r="A90" s="46"/>
      <c r="B90" s="48"/>
      <c r="C90" s="47"/>
      <c r="D90" s="47"/>
    </row>
    <row r="91" spans="1:4" ht="29.5" x14ac:dyDescent="0.55000000000000004">
      <c r="A91" s="46"/>
      <c r="B91" s="48"/>
      <c r="C91" s="47"/>
      <c r="D91" s="47"/>
    </row>
    <row r="92" spans="1:4" ht="29.5" x14ac:dyDescent="0.55000000000000004">
      <c r="A92" s="13"/>
      <c r="B92" s="15"/>
      <c r="C92" s="14"/>
      <c r="D92" s="14"/>
    </row>
    <row r="93" spans="1:4" ht="29.5" x14ac:dyDescent="0.55000000000000004">
      <c r="A93" s="13"/>
      <c r="B93" s="15"/>
      <c r="C93" s="14"/>
      <c r="D93" s="14"/>
    </row>
    <row r="94" spans="1:4" ht="29.5" x14ac:dyDescent="0.55000000000000004">
      <c r="A94" s="12"/>
      <c r="B94" s="53"/>
      <c r="C94" s="52"/>
      <c r="D94" s="52"/>
    </row>
    <row r="95" spans="1:4" ht="29.5" x14ac:dyDescent="0.55000000000000004">
      <c r="A95" s="12"/>
      <c r="B95" s="53"/>
      <c r="C95" s="52"/>
      <c r="D95" s="52"/>
    </row>
    <row r="96" spans="1:4" ht="29.5" x14ac:dyDescent="0.55000000000000004">
      <c r="A96" s="12"/>
      <c r="B96" s="53"/>
      <c r="C96" s="52"/>
      <c r="D96" s="52"/>
    </row>
    <row r="97" spans="1:4" ht="29.5" x14ac:dyDescent="0.55000000000000004">
      <c r="A97" s="12"/>
      <c r="B97" s="53"/>
      <c r="C97" s="52"/>
      <c r="D97" s="52"/>
    </row>
    <row r="98" spans="1:4" ht="29.5" x14ac:dyDescent="0.55000000000000004">
      <c r="A98" s="12"/>
      <c r="B98" s="53"/>
      <c r="C98" s="52"/>
      <c r="D98" s="52"/>
    </row>
    <row r="99" spans="1:4" ht="29.5" x14ac:dyDescent="0.55000000000000004">
      <c r="A99" s="12"/>
      <c r="B99" s="53"/>
      <c r="C99" s="52"/>
      <c r="D99" s="52"/>
    </row>
    <row r="100" spans="1:4" ht="29.5" x14ac:dyDescent="0.55000000000000004">
      <c r="A100" s="55"/>
      <c r="B100" s="56"/>
      <c r="C100" s="57"/>
      <c r="D100" s="57"/>
    </row>
    <row r="101" spans="1:4" ht="29.5" x14ac:dyDescent="0.55000000000000004">
      <c r="A101" s="55"/>
      <c r="B101" s="56"/>
      <c r="C101" s="57"/>
      <c r="D101" s="57"/>
    </row>
    <row r="102" spans="1:4" ht="29.5" x14ac:dyDescent="0.55000000000000004">
      <c r="A102" s="55"/>
      <c r="B102" s="56"/>
      <c r="C102" s="57"/>
      <c r="D102" s="57"/>
    </row>
    <row r="103" spans="1:4" ht="29.5" x14ac:dyDescent="0.55000000000000004">
      <c r="A103" s="59"/>
      <c r="B103" s="60"/>
      <c r="C103" s="61"/>
      <c r="D103" s="61"/>
    </row>
    <row r="104" spans="1:4" ht="29.5" x14ac:dyDescent="0.55000000000000004">
      <c r="A104" s="59"/>
      <c r="B104" s="60"/>
      <c r="C104" s="61"/>
      <c r="D104" s="61"/>
    </row>
    <row r="105" spans="1:4" ht="29.5" x14ac:dyDescent="0.55000000000000004">
      <c r="A105" s="9"/>
      <c r="B105" s="10"/>
      <c r="C105" s="11"/>
      <c r="D105" s="11"/>
    </row>
    <row r="106" spans="1:4" ht="29.5" x14ac:dyDescent="0.55000000000000004">
      <c r="A106" s="9"/>
      <c r="B106" s="10"/>
      <c r="C106" s="11"/>
      <c r="D106" s="11"/>
    </row>
    <row r="107" spans="1:4" ht="29.5" x14ac:dyDescent="0.55000000000000004">
      <c r="A107" s="9"/>
      <c r="B107" s="10"/>
      <c r="C107" s="11"/>
      <c r="D107" s="11"/>
    </row>
    <row r="108" spans="1:4" ht="29.5" x14ac:dyDescent="0.55000000000000004">
      <c r="A108" s="9"/>
      <c r="B108" s="10"/>
      <c r="C108" s="11"/>
      <c r="D108" s="11"/>
    </row>
    <row r="109" spans="1:4" ht="29.5" x14ac:dyDescent="0.55000000000000004">
      <c r="A109" s="9"/>
      <c r="B109" s="10"/>
      <c r="C109" s="11"/>
      <c r="D109" s="11"/>
    </row>
    <row r="110" spans="1:4" ht="29.5" x14ac:dyDescent="0.55000000000000004">
      <c r="A110" s="34"/>
      <c r="B110" s="35"/>
      <c r="C110" s="36"/>
      <c r="D110" s="36"/>
    </row>
    <row r="111" spans="1:4" ht="29.5" x14ac:dyDescent="0.55000000000000004">
      <c r="A111" s="34"/>
      <c r="B111" s="35"/>
      <c r="C111" s="36"/>
      <c r="D111" s="36"/>
    </row>
    <row r="112" spans="1:4" ht="29.5" x14ac:dyDescent="0.55000000000000004">
      <c r="A112" s="34"/>
      <c r="B112" s="35"/>
      <c r="C112" s="36"/>
      <c r="D112" s="36"/>
    </row>
    <row r="113" spans="1:4" ht="29.5" x14ac:dyDescent="0.55000000000000004">
      <c r="A113" s="34"/>
      <c r="B113" s="35"/>
      <c r="C113" s="36"/>
      <c r="D113" s="36"/>
    </row>
    <row r="114" spans="1:4" ht="29.5" x14ac:dyDescent="0.55000000000000004">
      <c r="A114" s="64"/>
      <c r="B114" s="65"/>
      <c r="C114" s="66"/>
      <c r="D114" s="66"/>
    </row>
    <row r="115" spans="1:4" ht="29.5" x14ac:dyDescent="0.55000000000000004">
      <c r="A115" s="34"/>
      <c r="B115" s="35"/>
      <c r="C115" s="36"/>
      <c r="D115" s="36"/>
    </row>
    <row r="116" spans="1:4" ht="29.5" x14ac:dyDescent="0.55000000000000004">
      <c r="A116" s="34"/>
      <c r="B116" s="35"/>
      <c r="C116" s="36"/>
      <c r="D116" s="36"/>
    </row>
    <row r="117" spans="1:4" ht="29.5" x14ac:dyDescent="0.55000000000000004">
      <c r="A117" s="34"/>
      <c r="B117" s="35"/>
      <c r="C117" s="36"/>
      <c r="D117" s="36"/>
    </row>
    <row r="118" spans="1:4" ht="29.5" x14ac:dyDescent="0.55000000000000004">
      <c r="A118" s="34"/>
      <c r="B118" s="35"/>
      <c r="C118" s="36"/>
      <c r="D118" s="36"/>
    </row>
    <row r="119" spans="1:4" ht="29.5" x14ac:dyDescent="0.55000000000000004">
      <c r="A119" s="34"/>
      <c r="B119" s="35"/>
      <c r="C119" s="36"/>
      <c r="D119" s="36"/>
    </row>
    <row r="120" spans="1:4" ht="29.5" x14ac:dyDescent="0.55000000000000004">
      <c r="A120" s="34"/>
      <c r="B120" s="35"/>
      <c r="C120" s="36"/>
      <c r="D120" s="36"/>
    </row>
    <row r="121" spans="1:4" ht="29.5" x14ac:dyDescent="0.55000000000000004">
      <c r="A121" s="37"/>
      <c r="B121" s="38"/>
      <c r="C121" s="39"/>
      <c r="D121" s="39"/>
    </row>
    <row r="122" spans="1:4" ht="29.5" x14ac:dyDescent="0.55000000000000004">
      <c r="A122" s="37"/>
      <c r="B122" s="38"/>
      <c r="C122" s="39"/>
      <c r="D122" s="39"/>
    </row>
    <row r="123" spans="1:4" ht="29.5" x14ac:dyDescent="0.55000000000000004">
      <c r="A123" s="16"/>
      <c r="B123" s="42"/>
      <c r="C123" s="17"/>
      <c r="D123" s="17"/>
    </row>
    <row r="124" spans="1:4" ht="29.5" x14ac:dyDescent="0.55000000000000004">
      <c r="A124" s="16"/>
      <c r="B124" s="42"/>
      <c r="C124" s="17"/>
      <c r="D124" s="17"/>
    </row>
    <row r="125" spans="1:4" ht="29.5" x14ac:dyDescent="0.55000000000000004">
      <c r="A125" s="46"/>
      <c r="B125" s="48"/>
      <c r="C125" s="47"/>
      <c r="D125" s="47"/>
    </row>
    <row r="126" spans="1:4" ht="29.5" x14ac:dyDescent="0.55000000000000004">
      <c r="A126" s="46"/>
      <c r="B126" s="48"/>
      <c r="C126" s="47"/>
      <c r="D126" s="47"/>
    </row>
    <row r="127" spans="1:4" ht="29.5" x14ac:dyDescent="0.55000000000000004">
      <c r="A127" s="12"/>
      <c r="B127" s="53"/>
      <c r="C127" s="52"/>
      <c r="D127" s="52"/>
    </row>
    <row r="128" spans="1:4" ht="29.5" x14ac:dyDescent="0.55000000000000004">
      <c r="A128" s="12"/>
      <c r="B128" s="53"/>
      <c r="C128" s="52"/>
      <c r="D128" s="52"/>
    </row>
    <row r="129" spans="1:4" ht="29.5" x14ac:dyDescent="0.55000000000000004">
      <c r="A129" s="55"/>
      <c r="B129" s="56"/>
      <c r="C129" s="57"/>
      <c r="D129" s="57"/>
    </row>
    <row r="130" spans="1:4" ht="29.5" x14ac:dyDescent="0.55000000000000004">
      <c r="A130" s="55"/>
      <c r="B130" s="56"/>
      <c r="C130" s="57"/>
      <c r="D130" s="57"/>
    </row>
    <row r="131" spans="1:4" ht="29.5" x14ac:dyDescent="0.55000000000000004">
      <c r="A131" s="59"/>
      <c r="B131" s="60"/>
      <c r="C131" s="61"/>
      <c r="D131" s="61"/>
    </row>
    <row r="132" spans="1:4" ht="29.5" x14ac:dyDescent="0.55000000000000004">
      <c r="A132" s="59"/>
      <c r="B132" s="60"/>
      <c r="C132" s="61"/>
      <c r="D132" s="61"/>
    </row>
    <row r="133" spans="1:4" ht="29.5" x14ac:dyDescent="0.55000000000000004">
      <c r="A133" s="34"/>
      <c r="B133" s="35"/>
      <c r="C133" s="36"/>
      <c r="D133" s="36"/>
    </row>
    <row r="134" spans="1:4" ht="29.5" x14ac:dyDescent="0.55000000000000004">
      <c r="A134" s="34"/>
      <c r="B134" s="35"/>
      <c r="C134" s="36"/>
      <c r="D134" s="36"/>
    </row>
    <row r="135" spans="1:4" ht="29.5" x14ac:dyDescent="0.55000000000000004">
      <c r="A135" s="64"/>
      <c r="B135" s="65"/>
      <c r="C135" s="66"/>
      <c r="D135" s="19"/>
    </row>
    <row r="136" spans="1:4" ht="29.5" x14ac:dyDescent="0.55000000000000004">
      <c r="A136" s="64"/>
      <c r="B136" s="65"/>
      <c r="C136" s="66"/>
      <c r="D136" s="19"/>
    </row>
    <row r="137" spans="1:4" ht="29.5" x14ac:dyDescent="0.55000000000000004">
      <c r="A137" s="18"/>
      <c r="B137" s="38"/>
      <c r="C137" s="39"/>
      <c r="D137" s="39"/>
    </row>
    <row r="138" spans="1:4" ht="29.5" x14ac:dyDescent="0.55000000000000004">
      <c r="A138" s="18"/>
      <c r="B138" s="38"/>
      <c r="C138" s="39"/>
      <c r="D138" s="39"/>
    </row>
    <row r="139" spans="1:4" ht="29.5" x14ac:dyDescent="0.55000000000000004">
      <c r="A139" s="18"/>
      <c r="B139" s="38"/>
      <c r="C139" s="39"/>
      <c r="D139" s="39"/>
    </row>
    <row r="140" spans="1:4" ht="29.5" x14ac:dyDescent="0.55000000000000004">
      <c r="A140" s="18"/>
      <c r="B140" s="38"/>
      <c r="C140" s="39"/>
      <c r="D140" s="39"/>
    </row>
    <row r="141" spans="1:4" ht="29.5" x14ac:dyDescent="0.55000000000000004">
      <c r="A141" s="18"/>
      <c r="B141" s="38"/>
      <c r="C141" s="39"/>
      <c r="D141" s="39"/>
    </row>
    <row r="142" spans="1:4" ht="29.5" x14ac:dyDescent="0.55000000000000004">
      <c r="A142" s="18"/>
      <c r="B142" s="38"/>
      <c r="C142" s="39"/>
      <c r="D142" s="39"/>
    </row>
    <row r="143" spans="1:4" ht="29.5" x14ac:dyDescent="0.55000000000000004">
      <c r="A143" s="18"/>
      <c r="B143" s="38"/>
      <c r="C143" s="39"/>
      <c r="D143" s="39"/>
    </row>
    <row r="144" spans="1:4" ht="29.5" x14ac:dyDescent="0.55000000000000004">
      <c r="A144" s="18"/>
      <c r="B144" s="38"/>
      <c r="C144" s="39"/>
      <c r="D144" s="39"/>
    </row>
    <row r="145" spans="1:4" ht="29.5" x14ac:dyDescent="0.55000000000000004">
      <c r="A145" s="18"/>
      <c r="B145" s="38"/>
      <c r="C145" s="39"/>
      <c r="D145" s="39"/>
    </row>
    <row r="146" spans="1:4" ht="29.5" x14ac:dyDescent="0.55000000000000004">
      <c r="A146" s="18"/>
      <c r="B146" s="38"/>
      <c r="C146" s="39"/>
      <c r="D146" s="39"/>
    </row>
    <row r="147" spans="1:4" ht="29.5" x14ac:dyDescent="0.55000000000000004">
      <c r="A147" s="18"/>
      <c r="B147" s="38"/>
      <c r="C147" s="39"/>
      <c r="D147" s="39"/>
    </row>
    <row r="148" spans="1:4" ht="29.5" x14ac:dyDescent="0.55000000000000004">
      <c r="A148" s="18"/>
      <c r="B148" s="38"/>
      <c r="C148" s="39"/>
      <c r="D148" s="39"/>
    </row>
    <row r="149" spans="1:4" ht="29.5" x14ac:dyDescent="0.55000000000000004">
      <c r="A149" s="18"/>
      <c r="B149" s="38"/>
      <c r="C149" s="39"/>
      <c r="D149" s="39"/>
    </row>
    <row r="150" spans="1:4" ht="29.5" x14ac:dyDescent="0.55000000000000004">
      <c r="A150" s="18"/>
      <c r="B150" s="38"/>
      <c r="C150" s="39"/>
      <c r="D150" s="39"/>
    </row>
    <row r="151" spans="1:4" ht="29.5" x14ac:dyDescent="0.55000000000000004">
      <c r="A151" s="18"/>
      <c r="B151" s="15"/>
      <c r="C151" s="14"/>
      <c r="D151" s="14"/>
    </row>
    <row r="152" spans="1:4" ht="29.5" x14ac:dyDescent="0.55000000000000004">
      <c r="A152" s="18"/>
      <c r="B152" s="15"/>
      <c r="C152" s="14"/>
      <c r="D152" s="14"/>
    </row>
    <row r="153" spans="1:4" ht="29.5" x14ac:dyDescent="0.55000000000000004">
      <c r="A153" s="18"/>
      <c r="B153" s="15"/>
      <c r="C153" s="14"/>
      <c r="D153" s="14"/>
    </row>
    <row r="154" spans="1:4" ht="29.5" x14ac:dyDescent="0.55000000000000004">
      <c r="A154" s="18"/>
      <c r="B154" s="56"/>
      <c r="C154" s="57"/>
      <c r="D154" s="57"/>
    </row>
    <row r="155" spans="1:4" ht="29.5" x14ac:dyDescent="0.55000000000000004">
      <c r="A155" s="18"/>
      <c r="B155" s="56"/>
      <c r="C155" s="57"/>
      <c r="D155" s="57"/>
    </row>
    <row r="156" spans="1:4" ht="29.5" x14ac:dyDescent="0.55000000000000004">
      <c r="A156" s="18"/>
      <c r="B156" s="56"/>
      <c r="C156" s="57"/>
      <c r="D156" s="57"/>
    </row>
    <row r="157" spans="1:4" ht="29.5" x14ac:dyDescent="0.55000000000000004">
      <c r="A157" s="18"/>
      <c r="B157" s="56"/>
      <c r="C157" s="57"/>
      <c r="D157" s="57"/>
    </row>
    <row r="158" spans="1:4" ht="29.5" x14ac:dyDescent="0.55000000000000004">
      <c r="A158" s="18"/>
      <c r="B158" s="56"/>
      <c r="C158" s="57"/>
      <c r="D158" s="57"/>
    </row>
    <row r="159" spans="1:4" ht="29.5" x14ac:dyDescent="0.55000000000000004">
      <c r="A159" s="18"/>
      <c r="B159" s="56"/>
      <c r="C159" s="57"/>
      <c r="D159" s="57"/>
    </row>
    <row r="160" spans="1:4" ht="29.5" x14ac:dyDescent="0.55000000000000004">
      <c r="A160" s="18"/>
      <c r="B160" s="56"/>
      <c r="C160" s="57"/>
      <c r="D160" s="57"/>
    </row>
    <row r="161" spans="1:4" ht="29.5" x14ac:dyDescent="0.55000000000000004">
      <c r="A161" s="18"/>
      <c r="B161" s="56"/>
      <c r="C161" s="57"/>
      <c r="D161" s="57"/>
    </row>
    <row r="162" spans="1:4" ht="29.5" x14ac:dyDescent="0.55000000000000004">
      <c r="A162" s="18"/>
      <c r="B162" s="56"/>
      <c r="C162" s="57"/>
      <c r="D162" s="57"/>
    </row>
    <row r="163" spans="1:4" ht="30" thickBot="1" x14ac:dyDescent="0.6">
      <c r="A163" s="18"/>
      <c r="B163" s="56"/>
      <c r="C163" s="57"/>
      <c r="D163" s="57"/>
    </row>
    <row r="164" spans="1:4" ht="29.5" x14ac:dyDescent="0.55000000000000004">
      <c r="A164" s="18"/>
      <c r="B164" s="75"/>
      <c r="C164" s="72"/>
      <c r="D164" s="19"/>
    </row>
    <row r="165" spans="1:4" ht="29.5" x14ac:dyDescent="0.55000000000000004">
      <c r="A165" s="18"/>
      <c r="B165" s="75"/>
      <c r="C165" s="73"/>
      <c r="D165" s="19"/>
    </row>
    <row r="166" spans="1:4" ht="29.5" x14ac:dyDescent="0.55000000000000004">
      <c r="A166" s="18"/>
      <c r="B166" s="75"/>
      <c r="C166" s="73"/>
      <c r="D166" s="19"/>
    </row>
    <row r="167" spans="1:4" ht="29.5" x14ac:dyDescent="0.55000000000000004">
      <c r="B167" s="75"/>
      <c r="C167" s="73"/>
    </row>
    <row r="168" spans="1:4" ht="29.5" x14ac:dyDescent="0.55000000000000004">
      <c r="B168" s="75"/>
      <c r="C168" s="73"/>
    </row>
    <row r="169" spans="1:4" ht="29.5" x14ac:dyDescent="0.55000000000000004">
      <c r="B169" s="75"/>
      <c r="C169" s="73"/>
    </row>
    <row r="170" spans="1:4" ht="29.5" x14ac:dyDescent="0.55000000000000004">
      <c r="B170" s="75"/>
      <c r="C170" s="73"/>
    </row>
    <row r="171" spans="1:4" ht="29.5" x14ac:dyDescent="0.55000000000000004">
      <c r="B171" s="75"/>
      <c r="C171" s="73"/>
    </row>
    <row r="172" spans="1:4" ht="29.5" x14ac:dyDescent="0.55000000000000004">
      <c r="B172" s="75"/>
      <c r="C172" s="73"/>
    </row>
    <row r="173" spans="1:4" ht="29.5" x14ac:dyDescent="0.55000000000000004">
      <c r="B173" s="75"/>
      <c r="C173" s="73"/>
    </row>
    <row r="174" spans="1:4" ht="29.5" x14ac:dyDescent="0.55000000000000004">
      <c r="B174" s="75"/>
      <c r="C174" s="73"/>
    </row>
    <row r="175" spans="1:4" ht="29.5" x14ac:dyDescent="0.55000000000000004">
      <c r="B175" s="75"/>
      <c r="C175" s="73"/>
    </row>
    <row r="176" spans="1:4" ht="29.5" x14ac:dyDescent="0.55000000000000004">
      <c r="B176" s="75"/>
      <c r="C176" s="73"/>
      <c r="D176" s="11"/>
    </row>
    <row r="177" spans="2:4" ht="29.5" x14ac:dyDescent="0.55000000000000004">
      <c r="B177" s="95"/>
      <c r="C177" s="96"/>
      <c r="D177" s="97"/>
    </row>
    <row r="178" spans="2:4" ht="29.5" x14ac:dyDescent="0.55000000000000004">
      <c r="B178" s="95"/>
      <c r="C178" s="96"/>
      <c r="D178" s="98"/>
    </row>
    <row r="179" spans="2:4" ht="29.5" x14ac:dyDescent="0.55000000000000004">
      <c r="B179" s="95"/>
      <c r="C179" s="96"/>
      <c r="D179" s="97"/>
    </row>
    <row r="180" spans="2:4" ht="29.5" x14ac:dyDescent="0.55000000000000004">
      <c r="B180" s="95"/>
      <c r="C180" s="96"/>
      <c r="D180" s="98"/>
    </row>
    <row r="181" spans="2:4" ht="29.5" x14ac:dyDescent="0.55000000000000004">
      <c r="B181" s="75"/>
      <c r="C181" s="73"/>
    </row>
    <row r="182" spans="2:4" ht="29.5" x14ac:dyDescent="0.55000000000000004">
      <c r="B182" s="75"/>
      <c r="C182" s="73"/>
    </row>
    <row r="183" spans="2:4" ht="29.5" x14ac:dyDescent="0.55000000000000004">
      <c r="B183" s="74"/>
      <c r="C183" s="93"/>
      <c r="D183" s="94"/>
    </row>
    <row r="184" spans="2:4" ht="29.5" x14ac:dyDescent="0.55000000000000004">
      <c r="B184" s="27"/>
      <c r="C184" s="93"/>
      <c r="D184" s="93"/>
    </row>
    <row r="185" spans="2:4" ht="29.5" x14ac:dyDescent="0.55000000000000004">
      <c r="B185" s="27"/>
      <c r="C185" s="73"/>
      <c r="D185" s="73"/>
    </row>
    <row r="186" spans="2:4" ht="29.5" x14ac:dyDescent="0.55000000000000004">
      <c r="B186" s="27"/>
    </row>
    <row r="187" spans="2:4" ht="29.5" x14ac:dyDescent="0.55000000000000004">
      <c r="B187" s="27"/>
    </row>
    <row r="188" spans="2:4" ht="29.5" x14ac:dyDescent="0.55000000000000004">
      <c r="B188" s="27"/>
    </row>
    <row r="189" spans="2:4" ht="29.5" x14ac:dyDescent="0.55000000000000004">
      <c r="B189" s="27"/>
    </row>
    <row r="190" spans="2:4" ht="29.5" x14ac:dyDescent="0.55000000000000004">
      <c r="B190" s="27"/>
    </row>
    <row r="191" spans="2:4" ht="29.5" x14ac:dyDescent="0.55000000000000004">
      <c r="B191" s="27"/>
    </row>
    <row r="192" spans="2:4" ht="29.5" x14ac:dyDescent="0.55000000000000004">
      <c r="B192" s="27"/>
    </row>
    <row r="193" spans="2:2" ht="29.5" x14ac:dyDescent="0.55000000000000004">
      <c r="B193" s="27"/>
    </row>
    <row r="194" spans="2:2" ht="29.5" x14ac:dyDescent="0.55000000000000004">
      <c r="B194" s="27"/>
    </row>
    <row r="195" spans="2:2" ht="29.5" x14ac:dyDescent="0.55000000000000004">
      <c r="B195" s="27"/>
    </row>
    <row r="196" spans="2:2" ht="29.5" x14ac:dyDescent="0.55000000000000004">
      <c r="B196" s="27"/>
    </row>
    <row r="197" spans="2:2" ht="29.5" x14ac:dyDescent="0.55000000000000004">
      <c r="B197" s="27"/>
    </row>
    <row r="198" spans="2:2" ht="29.5" x14ac:dyDescent="0.55000000000000004">
      <c r="B198" s="27"/>
    </row>
    <row r="199" spans="2:2" ht="29.5" x14ac:dyDescent="0.55000000000000004">
      <c r="B199" s="27"/>
    </row>
    <row r="200" spans="2:2" ht="29.5" x14ac:dyDescent="0.55000000000000004">
      <c r="B200" s="27"/>
    </row>
    <row r="201" spans="2:2" ht="29.5" x14ac:dyDescent="0.55000000000000004">
      <c r="B201" s="27"/>
    </row>
    <row r="202" spans="2:2" ht="29.5" x14ac:dyDescent="0.55000000000000004">
      <c r="B202" s="27"/>
    </row>
    <row r="203" spans="2:2" ht="29.5" x14ac:dyDescent="0.55000000000000004">
      <c r="B203" s="27"/>
    </row>
    <row r="204" spans="2:2" ht="29.5" x14ac:dyDescent="0.55000000000000004">
      <c r="B204" s="27"/>
    </row>
    <row r="205" spans="2:2" ht="29.5" x14ac:dyDescent="0.55000000000000004">
      <c r="B205" s="27"/>
    </row>
  </sheetData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756964b-fd00-415b-b501-a51208a2b6b4">
      <Terms xmlns="http://schemas.microsoft.com/office/infopath/2007/PartnerControls"/>
    </lcf76f155ced4ddcb4097134ff3c332f>
    <TaxCatchAll xmlns="d1434c75-3923-464e-a4f5-aa92f072b3b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F85D6C72FD37A44917F490C5273F896" ma:contentTypeVersion="17" ma:contentTypeDescription="Creare un nuovo documento." ma:contentTypeScope="" ma:versionID="c6cdb90455cef580e3cfa43b1d67064b">
  <xsd:schema xmlns:xsd="http://www.w3.org/2001/XMLSchema" xmlns:xs="http://www.w3.org/2001/XMLSchema" xmlns:p="http://schemas.microsoft.com/office/2006/metadata/properties" xmlns:ns2="c756964b-fd00-415b-b501-a51208a2b6b4" xmlns:ns3="d1434c75-3923-464e-a4f5-aa92f072b3b4" targetNamespace="http://schemas.microsoft.com/office/2006/metadata/properties" ma:root="true" ma:fieldsID="4c0056208da59b28faee25b0114874a8" ns2:_="" ns3:_="">
    <xsd:import namespace="c756964b-fd00-415b-b501-a51208a2b6b4"/>
    <xsd:import namespace="d1434c75-3923-464e-a4f5-aa92f072b3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56964b-fd00-415b-b501-a51208a2b6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068e9494-ef2c-43cd-b5fe-fbb26bbe6b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34c75-3923-464e-a4f5-aa92f072b3b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5224fe5-fbd9-42b4-bb27-c6dc0649ecc6}" ma:internalName="TaxCatchAll" ma:showField="CatchAllData" ma:web="d1434c75-3923-464e-a4f5-aa92f072b3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646712-1202-4AE4-A815-257AE23BF9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130AD7-BFC6-4047-B3E1-4B7A14B12AE9}">
  <ds:schemaRefs>
    <ds:schemaRef ds:uri="http://schemas.microsoft.com/office/2006/metadata/properties"/>
    <ds:schemaRef ds:uri="http://schemas.microsoft.com/office/infopath/2007/PartnerControls"/>
    <ds:schemaRef ds:uri="c756964b-fd00-415b-b501-a51208a2b6b4"/>
    <ds:schemaRef ds:uri="d1434c75-3923-464e-a4f5-aa92f072b3b4"/>
  </ds:schemaRefs>
</ds:datastoreItem>
</file>

<file path=customXml/itemProps3.xml><?xml version="1.0" encoding="utf-8"?>
<ds:datastoreItem xmlns:ds="http://schemas.openxmlformats.org/officeDocument/2006/customXml" ds:itemID="{27C0E163-27A2-4FB7-AF73-6DA19509E8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56964b-fd00-415b-b501-a51208a2b6b4"/>
    <ds:schemaRef ds:uri="d1434c75-3923-464e-a4f5-aa92f072b3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1 Prima nota anno N</vt:lpstr>
      <vt:lpstr>1 Prima nota assest anno N</vt:lpstr>
      <vt:lpstr>1 Giornale</vt:lpstr>
      <vt:lpstr>2 SIT CONTABILE</vt:lpstr>
      <vt:lpstr>2 Mastro Chiusura SP CE</vt:lpstr>
      <vt:lpstr>2 BILANCIO</vt:lpstr>
      <vt:lpstr>2 Prima nota apertura N +1</vt:lpstr>
      <vt:lpstr>2 Giornale N+1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Raffaele Fiume</cp:lastModifiedBy>
  <cp:revision/>
  <dcterms:created xsi:type="dcterms:W3CDTF">1996-11-05T10:16:36Z</dcterms:created>
  <dcterms:modified xsi:type="dcterms:W3CDTF">2023-10-19T15:59:43Z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0x0101001F85D6C72FD37A44917F490C5273F896</vt:lpwstr>
  </property>
  <property fmtid="{D5CDD505-2E9C-101B-9397-08002B2CF9AE}" pid="3" name="MediaServiceImageTags">
    <vt:lpwstr/>
  </property>
</Properties>
</file>