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PRIMA NOTA 1" sheetId="1" r:id="rId1"/>
    <sheet name="MASTRO 1" sheetId="2" r:id="rId2"/>
    <sheet name="GIORNALE 1" sheetId="3" r:id="rId3"/>
  </sheets>
  <definedNames>
    <definedName name="_xlnm.Print_Area" localSheetId="1">'MASTRO 1'!$A$1:$I$71</definedName>
  </definedNames>
  <calcPr fullCalcOnLoad="1"/>
</workbook>
</file>

<file path=xl/sharedStrings.xml><?xml version="1.0" encoding="utf-8"?>
<sst xmlns="http://schemas.openxmlformats.org/spreadsheetml/2006/main" count="70" uniqueCount="34">
  <si>
    <t>DATA</t>
  </si>
  <si>
    <t>ARTICOLO</t>
  </si>
  <si>
    <t>DESTRA</t>
  </si>
  <si>
    <t>SINISTRA</t>
  </si>
  <si>
    <t>CREDITI V/SOCI</t>
  </si>
  <si>
    <t>CAPITALE SOCIALE</t>
  </si>
  <si>
    <t>CASSA</t>
  </si>
  <si>
    <t>RICAVI DI  VENDITA</t>
  </si>
  <si>
    <t>IVA A DEBITO</t>
  </si>
  <si>
    <t>CLIENTI</t>
  </si>
  <si>
    <t>BANCA C/C</t>
  </si>
  <si>
    <t>ANTICI A DIPENDENTI</t>
  </si>
  <si>
    <t>SALARI E STIPENDI</t>
  </si>
  <si>
    <t>INPS C/COMPETENZE</t>
  </si>
  <si>
    <t>DEBITI V/DIPENDENTI</t>
  </si>
  <si>
    <t>ONERI SOCIALI</t>
  </si>
  <si>
    <t>ONORARI</t>
  </si>
  <si>
    <t>IVA A CREDITO</t>
  </si>
  <si>
    <t>FORNITORI</t>
  </si>
  <si>
    <t>FITTI PASSIVI</t>
  </si>
  <si>
    <t>SPESE TELEFONICHE</t>
  </si>
  <si>
    <t>MACCHINARI</t>
  </si>
  <si>
    <t>ERARIO C/IVA</t>
  </si>
  <si>
    <t>ERARIO C/RIT LAV DIP</t>
  </si>
  <si>
    <t>ERARIO C/RIT ACCONTO LAV AUT</t>
  </si>
  <si>
    <t>CREDITO V/SOCI</t>
  </si>
  <si>
    <t>RICAVI DI VENDITA</t>
  </si>
  <si>
    <t>DIPENDENTI C/ANTICIPI</t>
  </si>
  <si>
    <t>ERARIO C/RIT LAV DIPEN</t>
  </si>
  <si>
    <t>ONORARIO</t>
  </si>
  <si>
    <t>ERARIO C/RIT LAV AUTONOMO</t>
  </si>
  <si>
    <t>ERARIO C/RITENUTE LAV DIP</t>
  </si>
  <si>
    <t xml:space="preserve">SPESE TELEFONICHE </t>
  </si>
  <si>
    <t>MACCHINARIO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</si>
</sst>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d/m;@"/>
    <numFmt numFmtId="199" formatCode="#,##0.0"/>
    <numFmt numFmtId="200" formatCode="[$-410]dddd\ d\ mmmm\ yyyy"/>
  </numFmts>
  <fonts count="38">
    <font>
      <sz val="10"/>
      <name val="Arial"/>
      <family val="0"/>
    </font>
    <font>
      <sz val="22"/>
      <name val="Arial"/>
      <family val="2"/>
    </font>
    <font>
      <sz val="22"/>
      <color indexed="8"/>
      <name val="Arial"/>
      <family val="2"/>
    </font>
    <font>
      <sz val="2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shrinkToFit="1"/>
    </xf>
    <xf numFmtId="198" fontId="1" fillId="0" borderId="0" xfId="0" applyNumberFormat="1" applyFont="1" applyAlignment="1">
      <alignment shrinkToFit="1"/>
    </xf>
    <xf numFmtId="3" fontId="1" fillId="0" borderId="10" xfId="0" applyNumberFormat="1" applyFont="1" applyBorder="1" applyAlignment="1">
      <alignment horizontal="right" shrinkToFit="1"/>
    </xf>
    <xf numFmtId="3" fontId="1" fillId="0" borderId="11" xfId="0" applyNumberFormat="1" applyFont="1" applyBorder="1" applyAlignment="1">
      <alignment horizontal="right" shrinkToFit="1"/>
    </xf>
    <xf numFmtId="3" fontId="1" fillId="0" borderId="12" xfId="0" applyNumberFormat="1" applyFont="1" applyBorder="1" applyAlignment="1">
      <alignment horizontal="right" shrinkToFit="1"/>
    </xf>
    <xf numFmtId="3" fontId="1" fillId="34" borderId="0" xfId="0" applyNumberFormat="1" applyFont="1" applyFill="1" applyBorder="1" applyAlignment="1">
      <alignment horizontal="right" shrinkToFit="1"/>
    </xf>
    <xf numFmtId="3" fontId="1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/>
    </xf>
    <xf numFmtId="3" fontId="1" fillId="0" borderId="13" xfId="0" applyNumberFormat="1" applyFont="1" applyBorder="1" applyAlignment="1">
      <alignment horizontal="right" shrinkToFit="1"/>
    </xf>
    <xf numFmtId="3" fontId="1" fillId="0" borderId="14" xfId="0" applyNumberFormat="1" applyFont="1" applyBorder="1" applyAlignment="1">
      <alignment horizontal="right" shrinkToFit="1"/>
    </xf>
    <xf numFmtId="14" fontId="1" fillId="0" borderId="0" xfId="0" applyNumberFormat="1" applyFont="1" applyAlignment="1">
      <alignment shrinkToFit="1"/>
    </xf>
    <xf numFmtId="198" fontId="1" fillId="33" borderId="0" xfId="0" applyNumberFormat="1" applyFont="1" applyFill="1" applyAlignment="1">
      <alignment shrinkToFit="1"/>
    </xf>
    <xf numFmtId="3" fontId="1" fillId="33" borderId="0" xfId="0" applyNumberFormat="1" applyFont="1" applyFill="1" applyBorder="1" applyAlignment="1">
      <alignment horizontal="right" shrinkToFit="1"/>
    </xf>
    <xf numFmtId="14" fontId="1" fillId="33" borderId="0" xfId="0" applyNumberFormat="1" applyFont="1" applyFill="1" applyAlignment="1">
      <alignment shrinkToFit="1"/>
    </xf>
    <xf numFmtId="3" fontId="1" fillId="34" borderId="10" xfId="0" applyNumberFormat="1" applyFont="1" applyFill="1" applyBorder="1" applyAlignment="1">
      <alignment horizontal="right" shrinkToFit="1"/>
    </xf>
    <xf numFmtId="3" fontId="1" fillId="34" borderId="11" xfId="0" applyNumberFormat="1" applyFont="1" applyFill="1" applyBorder="1" applyAlignment="1">
      <alignment horizontal="right" shrinkToFit="1"/>
    </xf>
    <xf numFmtId="3" fontId="1" fillId="34" borderId="12" xfId="0" applyNumberFormat="1" applyFont="1" applyFill="1" applyBorder="1" applyAlignment="1">
      <alignment horizontal="right" shrinkToFit="1"/>
    </xf>
    <xf numFmtId="199" fontId="1" fillId="0" borderId="10" xfId="0" applyNumberFormat="1" applyFont="1" applyBorder="1" applyAlignment="1">
      <alignment horizontal="right" shrinkToFit="1"/>
    </xf>
    <xf numFmtId="199" fontId="1" fillId="0" borderId="12" xfId="0" applyNumberFormat="1" applyFont="1" applyBorder="1" applyAlignment="1">
      <alignment horizontal="right" shrinkToFit="1"/>
    </xf>
    <xf numFmtId="199" fontId="1" fillId="0" borderId="0" xfId="0" applyNumberFormat="1" applyFont="1" applyBorder="1" applyAlignment="1">
      <alignment horizontal="right" shrinkToFit="1"/>
    </xf>
    <xf numFmtId="199" fontId="1" fillId="34" borderId="11" xfId="0" applyNumberFormat="1" applyFont="1" applyFill="1" applyBorder="1" applyAlignment="1">
      <alignment horizontal="right" shrinkToFit="1"/>
    </xf>
    <xf numFmtId="0" fontId="2" fillId="0" borderId="0" xfId="0" applyFont="1" applyAlignment="1">
      <alignment shrinkToFit="1"/>
    </xf>
    <xf numFmtId="198" fontId="3" fillId="0" borderId="15" xfId="0" applyNumberFormat="1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3" fontId="3" fillId="0" borderId="15" xfId="0" applyNumberFormat="1" applyFont="1" applyBorder="1" applyAlignment="1">
      <alignment horizontal="center" shrinkToFit="1"/>
    </xf>
    <xf numFmtId="198" fontId="3" fillId="0" borderId="17" xfId="0" applyNumberFormat="1" applyFont="1" applyBorder="1" applyAlignment="1">
      <alignment shrinkToFit="1"/>
    </xf>
    <xf numFmtId="0" fontId="3" fillId="0" borderId="17" xfId="0" applyFont="1" applyBorder="1" applyAlignment="1">
      <alignment shrinkToFit="1"/>
    </xf>
    <xf numFmtId="3" fontId="3" fillId="0" borderId="17" xfId="0" applyNumberFormat="1" applyFont="1" applyBorder="1" applyAlignment="1">
      <alignment horizontal="right" shrinkToFit="1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3" fontId="0" fillId="0" borderId="0" xfId="0" applyNumberFormat="1" applyAlignment="1">
      <alignment/>
    </xf>
    <xf numFmtId="4" fontId="1" fillId="0" borderId="11" xfId="0" applyNumberFormat="1" applyFont="1" applyBorder="1" applyAlignment="1">
      <alignment horizontal="right" shrinkToFit="1"/>
    </xf>
    <xf numFmtId="4" fontId="1" fillId="0" borderId="0" xfId="0" applyNumberFormat="1" applyFont="1" applyBorder="1" applyAlignment="1">
      <alignment horizontal="right" shrinkToFit="1"/>
    </xf>
    <xf numFmtId="4" fontId="1" fillId="0" borderId="14" xfId="0" applyNumberFormat="1" applyFont="1" applyBorder="1" applyAlignment="1">
      <alignment horizontal="right" shrinkToFit="1"/>
    </xf>
    <xf numFmtId="4" fontId="1" fillId="0" borderId="12" xfId="0" applyNumberFormat="1" applyFont="1" applyBorder="1" applyAlignment="1">
      <alignment horizontal="right" shrinkToFi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right" shrinkToFit="1"/>
    </xf>
    <xf numFmtId="4" fontId="1" fillId="0" borderId="13" xfId="0" applyNumberFormat="1" applyFont="1" applyBorder="1" applyAlignment="1">
      <alignment horizontal="right" shrinkToFit="1"/>
    </xf>
    <xf numFmtId="4" fontId="3" fillId="0" borderId="17" xfId="0" applyNumberFormat="1" applyFont="1" applyBorder="1" applyAlignment="1">
      <alignment horizontal="right" shrinkToFit="1"/>
    </xf>
    <xf numFmtId="0" fontId="2" fillId="35" borderId="0" xfId="0" applyFont="1" applyFill="1" applyAlignment="1">
      <alignment shrinkToFit="1"/>
    </xf>
    <xf numFmtId="0" fontId="0" fillId="35" borderId="0" xfId="0" applyFill="1" applyAlignment="1">
      <alignment/>
    </xf>
    <xf numFmtId="198" fontId="1" fillId="35" borderId="0" xfId="0" applyNumberFormat="1" applyFont="1" applyFill="1" applyAlignment="1">
      <alignment shrinkToFit="1"/>
    </xf>
    <xf numFmtId="3" fontId="1" fillId="35" borderId="0" xfId="0" applyNumberFormat="1" applyFont="1" applyFill="1" applyBorder="1" applyAlignment="1">
      <alignment horizontal="right" shrinkToFit="1"/>
    </xf>
    <xf numFmtId="14" fontId="1" fillId="35" borderId="0" xfId="0" applyNumberFormat="1" applyFont="1" applyFill="1" applyAlignment="1">
      <alignment shrinkToFit="1"/>
    </xf>
    <xf numFmtId="198" fontId="3" fillId="0" borderId="17" xfId="0" applyNumberFormat="1" applyFont="1" applyBorder="1" applyAlignment="1">
      <alignment horizontal="center" shrinkToFit="1"/>
    </xf>
    <xf numFmtId="3" fontId="3" fillId="0" borderId="17" xfId="0" applyNumberFormat="1" applyFont="1" applyBorder="1" applyAlignment="1">
      <alignment horizontal="center" shrinkToFit="1"/>
    </xf>
    <xf numFmtId="0" fontId="3" fillId="0" borderId="17" xfId="0" applyFont="1" applyBorder="1" applyAlignment="1">
      <alignment horizontal="left" shrinkToFit="1"/>
    </xf>
    <xf numFmtId="0" fontId="3" fillId="0" borderId="19" xfId="0" applyFont="1" applyBorder="1" applyAlignment="1">
      <alignment horizontal="left" shrinkToFit="1"/>
    </xf>
    <xf numFmtId="0" fontId="3" fillId="0" borderId="21" xfId="0" applyFont="1" applyFill="1" applyBorder="1" applyAlignment="1">
      <alignment shrinkToFit="1"/>
    </xf>
    <xf numFmtId="0" fontId="3" fillId="0" borderId="22" xfId="0" applyFont="1" applyFill="1" applyBorder="1" applyAlignment="1">
      <alignment shrinkToFit="1"/>
    </xf>
    <xf numFmtId="198" fontId="1" fillId="0" borderId="23" xfId="0" applyNumberFormat="1" applyFont="1" applyBorder="1" applyAlignment="1">
      <alignment shrinkToFit="1"/>
    </xf>
    <xf numFmtId="0" fontId="1" fillId="0" borderId="14" xfId="0" applyFont="1" applyBorder="1" applyAlignment="1">
      <alignment horizontal="center" shrinkToFit="1"/>
    </xf>
    <xf numFmtId="0" fontId="2" fillId="0" borderId="14" xfId="0" applyFont="1" applyBorder="1" applyAlignment="1">
      <alignment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7" sqref="F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Documento" shapeId="12889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61">
      <selection activeCell="B67" sqref="B67"/>
    </sheetView>
  </sheetViews>
  <sheetFormatPr defaultColWidth="9.140625" defaultRowHeight="12.75"/>
  <cols>
    <col min="2" max="2" width="14.00390625" style="0" customWidth="1"/>
    <col min="4" max="4" width="18.57421875" style="0" customWidth="1"/>
    <col min="5" max="5" width="5.00390625" style="0" customWidth="1"/>
    <col min="7" max="7" width="14.140625" style="0" customWidth="1"/>
    <col min="9" max="9" width="12.7109375" style="0" customWidth="1"/>
    <col min="14" max="14" width="15.00390625" style="0" customWidth="1"/>
  </cols>
  <sheetData>
    <row r="1" spans="1:9" ht="27.75" thickBot="1">
      <c r="A1" s="53" t="s">
        <v>4</v>
      </c>
      <c r="B1" s="53"/>
      <c r="C1" s="53"/>
      <c r="D1" s="53"/>
      <c r="E1" s="1"/>
      <c r="F1" s="53" t="s">
        <v>5</v>
      </c>
      <c r="G1" s="53"/>
      <c r="H1" s="53"/>
      <c r="I1" s="53"/>
    </row>
    <row r="2" spans="1:9" ht="27">
      <c r="A2" s="2">
        <v>43835</v>
      </c>
      <c r="B2" s="5">
        <v>10000</v>
      </c>
      <c r="C2" s="2">
        <v>43835</v>
      </c>
      <c r="D2" s="4">
        <v>10000</v>
      </c>
      <c r="E2" s="1"/>
      <c r="F2" s="2"/>
      <c r="G2" s="18"/>
      <c r="H2" s="2">
        <v>43835</v>
      </c>
      <c r="I2" s="4">
        <v>10000</v>
      </c>
    </row>
    <row r="3" spans="1:9" ht="27">
      <c r="A3" s="2"/>
      <c r="B3" s="5"/>
      <c r="C3" s="2"/>
      <c r="D3" s="7"/>
      <c r="E3" s="1"/>
      <c r="F3" s="2"/>
      <c r="G3" s="5"/>
      <c r="H3" s="2"/>
      <c r="I3" s="7"/>
    </row>
    <row r="4" spans="1:9" ht="27.75" thickBot="1">
      <c r="A4" s="2"/>
      <c r="B4" s="9"/>
      <c r="C4" s="2"/>
      <c r="D4" s="10"/>
      <c r="E4" s="1"/>
      <c r="F4" s="2"/>
      <c r="G4" s="9"/>
      <c r="H4" s="2"/>
      <c r="I4" s="10"/>
    </row>
    <row r="5" spans="1:9" ht="27">
      <c r="A5" s="2"/>
      <c r="B5" s="7">
        <v>10000</v>
      </c>
      <c r="C5" s="11"/>
      <c r="D5" s="7">
        <v>10000</v>
      </c>
      <c r="E5" s="1"/>
      <c r="F5" s="2"/>
      <c r="G5" s="7"/>
      <c r="H5" s="11"/>
      <c r="I5" s="7">
        <f>I2</f>
        <v>10000</v>
      </c>
    </row>
    <row r="6" spans="1:9" ht="18.75" customHeight="1">
      <c r="A6" s="43"/>
      <c r="B6" s="44"/>
      <c r="C6" s="45"/>
      <c r="D6" s="44"/>
      <c r="E6" s="41"/>
      <c r="F6" s="43"/>
      <c r="G6" s="44"/>
      <c r="H6" s="45"/>
      <c r="I6" s="44"/>
    </row>
    <row r="7" spans="1:9" ht="27.75" thickBot="1">
      <c r="A7" s="53" t="s">
        <v>6</v>
      </c>
      <c r="B7" s="53"/>
      <c r="C7" s="53"/>
      <c r="D7" s="53"/>
      <c r="E7" s="1"/>
      <c r="F7" s="53" t="s">
        <v>7</v>
      </c>
      <c r="G7" s="53"/>
      <c r="H7" s="53"/>
      <c r="I7" s="53"/>
    </row>
    <row r="8" spans="1:9" ht="27">
      <c r="A8" s="2">
        <v>43835</v>
      </c>
      <c r="B8" s="3">
        <v>10000</v>
      </c>
      <c r="C8" s="2">
        <v>43859</v>
      </c>
      <c r="D8" s="36">
        <v>6413</v>
      </c>
      <c r="E8" s="1"/>
      <c r="F8" s="2"/>
      <c r="G8" s="5"/>
      <c r="H8" s="2">
        <v>43850</v>
      </c>
      <c r="I8" s="33">
        <v>25000</v>
      </c>
    </row>
    <row r="9" spans="1:9" ht="27">
      <c r="A9" s="2"/>
      <c r="B9" s="5"/>
      <c r="C9" s="2">
        <v>43862</v>
      </c>
      <c r="D9" s="6">
        <v>1000</v>
      </c>
      <c r="E9" s="1"/>
      <c r="F9" s="2"/>
      <c r="G9" s="5"/>
      <c r="H9" s="2"/>
      <c r="I9" s="34"/>
    </row>
    <row r="10" spans="1:9" ht="27">
      <c r="A10" s="2"/>
      <c r="B10" s="5"/>
      <c r="C10" s="2"/>
      <c r="D10" s="7"/>
      <c r="E10" s="1"/>
      <c r="F10" s="8"/>
      <c r="G10" s="8"/>
      <c r="H10" s="2"/>
      <c r="I10" s="34"/>
    </row>
    <row r="11" spans="1:9" ht="27.75" thickBot="1">
      <c r="A11" s="2"/>
      <c r="B11" s="9"/>
      <c r="C11" s="2"/>
      <c r="D11" s="10"/>
      <c r="E11" s="1"/>
      <c r="F11" s="2"/>
      <c r="G11" s="9"/>
      <c r="H11" s="2"/>
      <c r="I11" s="35"/>
    </row>
    <row r="12" spans="1:10" ht="27">
      <c r="A12" s="2"/>
      <c r="B12" s="5">
        <f>B8</f>
        <v>10000</v>
      </c>
      <c r="C12" s="11"/>
      <c r="D12" s="36">
        <f>D8+D9</f>
        <v>7413</v>
      </c>
      <c r="E12" s="1"/>
      <c r="F12" s="2"/>
      <c r="G12" s="5"/>
      <c r="H12" s="11"/>
      <c r="I12" s="36">
        <f>I8</f>
        <v>25000</v>
      </c>
      <c r="J12" s="32"/>
    </row>
    <row r="13" spans="1:9" ht="16.5" customHeight="1">
      <c r="A13" s="12"/>
      <c r="B13" s="13"/>
      <c r="C13" s="14"/>
      <c r="D13" s="13"/>
      <c r="E13" s="1"/>
      <c r="F13" s="12"/>
      <c r="G13" s="13"/>
      <c r="H13" s="14"/>
      <c r="I13" s="13"/>
    </row>
    <row r="14" spans="1:9" ht="27.75" thickBot="1">
      <c r="A14" s="53" t="s">
        <v>8</v>
      </c>
      <c r="B14" s="53"/>
      <c r="C14" s="53"/>
      <c r="D14" s="53"/>
      <c r="E14" s="1"/>
      <c r="F14" s="53" t="s">
        <v>9</v>
      </c>
      <c r="G14" s="53"/>
      <c r="H14" s="53"/>
      <c r="I14" s="53"/>
    </row>
    <row r="15" spans="1:9" ht="27">
      <c r="A15" s="2">
        <v>43921</v>
      </c>
      <c r="B15" s="5">
        <v>5500</v>
      </c>
      <c r="C15" s="2">
        <v>43850</v>
      </c>
      <c r="D15" s="33">
        <f>25000*22/100</f>
        <v>5500</v>
      </c>
      <c r="E15" s="1"/>
      <c r="F15" s="2">
        <v>43850</v>
      </c>
      <c r="G15" s="3">
        <v>30500</v>
      </c>
      <c r="H15" s="2">
        <v>43851</v>
      </c>
      <c r="I15" s="4">
        <v>30500</v>
      </c>
    </row>
    <row r="16" spans="1:9" ht="27">
      <c r="A16" s="8"/>
      <c r="B16" s="8"/>
      <c r="C16" s="52"/>
      <c r="D16" s="34"/>
      <c r="E16" s="1"/>
      <c r="F16" s="2"/>
      <c r="G16" s="5"/>
      <c r="H16" s="2"/>
      <c r="I16" s="7"/>
    </row>
    <row r="17" spans="1:9" ht="27">
      <c r="A17" s="2"/>
      <c r="B17" s="5"/>
      <c r="C17" s="2"/>
      <c r="D17" s="34"/>
      <c r="E17" s="1"/>
      <c r="F17" s="2"/>
      <c r="G17" s="5"/>
      <c r="H17" s="2"/>
      <c r="I17" s="7"/>
    </row>
    <row r="18" spans="1:9" ht="27">
      <c r="A18" s="2"/>
      <c r="B18" s="5"/>
      <c r="C18" s="2"/>
      <c r="D18" s="34"/>
      <c r="E18" s="1"/>
      <c r="F18" s="2"/>
      <c r="G18" s="5"/>
      <c r="H18" s="2"/>
      <c r="I18" s="7"/>
    </row>
    <row r="19" spans="1:9" ht="27.75" thickBot="1">
      <c r="A19" s="2"/>
      <c r="B19" s="9"/>
      <c r="C19" s="2"/>
      <c r="D19" s="35"/>
      <c r="E19" s="1"/>
      <c r="F19" s="2"/>
      <c r="G19" s="9"/>
      <c r="H19" s="2"/>
      <c r="I19" s="10"/>
    </row>
    <row r="20" spans="1:11" ht="27">
      <c r="A20" s="2"/>
      <c r="B20" s="5">
        <f>B15</f>
        <v>5500</v>
      </c>
      <c r="C20" s="11"/>
      <c r="D20" s="36">
        <f>D15</f>
        <v>5500</v>
      </c>
      <c r="E20" s="1"/>
      <c r="F20" s="2"/>
      <c r="G20" s="5">
        <f>G15</f>
        <v>30500</v>
      </c>
      <c r="H20" s="11"/>
      <c r="I20" s="5">
        <f>I15</f>
        <v>30500</v>
      </c>
      <c r="K20" s="37"/>
    </row>
    <row r="21" spans="1:9" ht="12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7.75" thickBot="1">
      <c r="A22" s="53" t="s">
        <v>10</v>
      </c>
      <c r="B22" s="54"/>
      <c r="C22" s="54"/>
      <c r="D22" s="54"/>
      <c r="E22" s="1"/>
      <c r="F22" s="53" t="s">
        <v>11</v>
      </c>
      <c r="G22" s="54"/>
      <c r="H22" s="54"/>
      <c r="I22" s="54"/>
    </row>
    <row r="23" spans="1:9" ht="27">
      <c r="A23" s="2">
        <v>43851</v>
      </c>
      <c r="B23" s="15">
        <v>30500</v>
      </c>
      <c r="C23" s="2">
        <v>43852</v>
      </c>
      <c r="D23" s="16">
        <v>3000</v>
      </c>
      <c r="E23" s="1"/>
      <c r="F23" s="2">
        <v>43852</v>
      </c>
      <c r="G23" s="15">
        <v>3000</v>
      </c>
      <c r="H23" s="2">
        <v>43857</v>
      </c>
      <c r="I23" s="16">
        <v>3000</v>
      </c>
    </row>
    <row r="24" spans="1:9" ht="27">
      <c r="A24" s="2"/>
      <c r="B24" s="5"/>
      <c r="C24" s="2">
        <v>43857</v>
      </c>
      <c r="D24" s="7">
        <f>11000-1200-1500-3000</f>
        <v>5300</v>
      </c>
      <c r="E24" s="1"/>
      <c r="F24" s="2"/>
      <c r="G24" s="5"/>
      <c r="H24" s="2"/>
      <c r="I24" s="7"/>
    </row>
    <row r="25" spans="1:9" ht="27">
      <c r="A25" s="2"/>
      <c r="B25" s="5"/>
      <c r="C25" s="2">
        <v>43877</v>
      </c>
      <c r="D25" s="7">
        <f>1200+1200+1600</f>
        <v>4000</v>
      </c>
      <c r="E25" s="1"/>
      <c r="F25" s="2"/>
      <c r="G25" s="5"/>
      <c r="H25" s="2"/>
      <c r="I25" s="7"/>
    </row>
    <row r="26" spans="1:9" ht="27.75" thickBot="1">
      <c r="A26" s="2"/>
      <c r="B26" s="9"/>
      <c r="C26" s="2">
        <v>43967</v>
      </c>
      <c r="D26" s="10">
        <v>2257</v>
      </c>
      <c r="E26" s="1"/>
      <c r="F26" s="2"/>
      <c r="G26" s="9"/>
      <c r="H26" s="2"/>
      <c r="I26" s="10"/>
    </row>
    <row r="27" spans="1:9" ht="27">
      <c r="A27" s="2"/>
      <c r="B27" s="5">
        <f>B23</f>
        <v>30500</v>
      </c>
      <c r="C27" s="11"/>
      <c r="D27" s="5">
        <f>D23+D25+D26</f>
        <v>9257</v>
      </c>
      <c r="E27" s="1"/>
      <c r="F27" s="2"/>
      <c r="G27" s="5">
        <v>3000</v>
      </c>
      <c r="H27" s="11"/>
      <c r="I27" s="5">
        <v>3000</v>
      </c>
    </row>
    <row r="28" spans="1:9" ht="9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27.75" thickBot="1">
      <c r="A29" s="53" t="s">
        <v>12</v>
      </c>
      <c r="B29" s="54"/>
      <c r="C29" s="54"/>
      <c r="D29" s="54"/>
      <c r="E29" s="1"/>
      <c r="F29" s="53" t="s">
        <v>13</v>
      </c>
      <c r="G29" s="54"/>
      <c r="H29" s="54"/>
      <c r="I29" s="54"/>
    </row>
    <row r="30" spans="1:9" ht="27">
      <c r="A30" s="2">
        <v>43854</v>
      </c>
      <c r="B30" s="15">
        <v>10000</v>
      </c>
      <c r="C30" s="2"/>
      <c r="D30" s="16"/>
      <c r="E30" s="1"/>
      <c r="F30" s="2">
        <v>43854</v>
      </c>
      <c r="G30" s="3">
        <v>1000</v>
      </c>
      <c r="H30" s="2">
        <v>43857</v>
      </c>
      <c r="I30" s="16">
        <v>1500</v>
      </c>
    </row>
    <row r="31" spans="1:9" ht="27.75" thickBot="1">
      <c r="A31" s="2"/>
      <c r="B31" s="9"/>
      <c r="C31" s="2"/>
      <c r="D31" s="10"/>
      <c r="E31" s="1"/>
      <c r="F31" s="2">
        <v>43877</v>
      </c>
      <c r="G31" s="9">
        <v>1600</v>
      </c>
      <c r="H31" s="2">
        <v>43858</v>
      </c>
      <c r="I31" s="10">
        <v>1100</v>
      </c>
    </row>
    <row r="32" spans="1:9" ht="27">
      <c r="A32" s="2"/>
      <c r="B32" s="5"/>
      <c r="C32" s="11"/>
      <c r="D32" s="5"/>
      <c r="E32" s="1"/>
      <c r="F32" s="2"/>
      <c r="G32" s="5">
        <f>G30+G31</f>
        <v>2600</v>
      </c>
      <c r="H32" s="11"/>
      <c r="I32" s="5">
        <f>I30+I31</f>
        <v>2600</v>
      </c>
    </row>
    <row r="33" spans="1:9" ht="27">
      <c r="A33" s="1"/>
      <c r="B33" s="1"/>
      <c r="C33" s="1"/>
      <c r="D33" s="1"/>
      <c r="E33" s="1"/>
      <c r="F33" s="1"/>
      <c r="G33" s="1"/>
      <c r="H33" s="1"/>
      <c r="I33" s="1"/>
    </row>
    <row r="34" spans="1:9" ht="27.75" thickBot="1">
      <c r="A34" s="53" t="s">
        <v>14</v>
      </c>
      <c r="B34" s="54"/>
      <c r="C34" s="54"/>
      <c r="D34" s="54"/>
      <c r="E34" s="1"/>
      <c r="F34" s="53" t="s">
        <v>23</v>
      </c>
      <c r="G34" s="54"/>
      <c r="H34" s="54"/>
      <c r="I34" s="54"/>
    </row>
    <row r="35" spans="1:9" ht="27">
      <c r="A35" s="2">
        <v>43857</v>
      </c>
      <c r="B35" s="15">
        <v>11000</v>
      </c>
      <c r="C35" s="2">
        <v>43854</v>
      </c>
      <c r="D35" s="16">
        <v>11000</v>
      </c>
      <c r="E35" s="1"/>
      <c r="F35" s="2">
        <v>43877</v>
      </c>
      <c r="G35" s="15">
        <v>1200</v>
      </c>
      <c r="H35" s="2">
        <v>43857</v>
      </c>
      <c r="I35" s="16">
        <v>1200</v>
      </c>
    </row>
    <row r="36" spans="1:9" ht="27">
      <c r="A36" s="2"/>
      <c r="B36" s="17"/>
      <c r="C36" s="2"/>
      <c r="D36" s="7"/>
      <c r="E36" s="1"/>
      <c r="F36" s="2"/>
      <c r="G36" s="5"/>
      <c r="H36" s="2"/>
      <c r="I36" s="7"/>
    </row>
    <row r="37" spans="1:9" ht="27.75" thickBot="1">
      <c r="A37" s="2"/>
      <c r="B37" s="9"/>
      <c r="C37" s="2"/>
      <c r="D37" s="10"/>
      <c r="E37" s="1"/>
      <c r="F37" s="2"/>
      <c r="G37" s="9"/>
      <c r="H37" s="2"/>
      <c r="I37" s="10"/>
    </row>
    <row r="38" spans="1:9" ht="27">
      <c r="A38" s="2"/>
      <c r="B38" s="5">
        <v>11000</v>
      </c>
      <c r="C38" s="11"/>
      <c r="D38" s="5">
        <v>11000</v>
      </c>
      <c r="E38" s="1"/>
      <c r="F38" s="2"/>
      <c r="G38" s="5">
        <v>1200</v>
      </c>
      <c r="H38" s="11"/>
      <c r="I38" s="5">
        <v>1200</v>
      </c>
    </row>
    <row r="39" spans="1:9" ht="27">
      <c r="A39" s="1"/>
      <c r="B39" s="1"/>
      <c r="C39" s="1"/>
      <c r="D39" s="1"/>
      <c r="E39" s="1"/>
      <c r="F39" s="1"/>
      <c r="G39" s="1"/>
      <c r="H39" s="1"/>
      <c r="I39" s="1"/>
    </row>
    <row r="40" spans="1:9" ht="27.75" thickBot="1">
      <c r="A40" s="53" t="s">
        <v>15</v>
      </c>
      <c r="B40" s="54"/>
      <c r="C40" s="54"/>
      <c r="D40" s="54"/>
      <c r="E40" s="1"/>
      <c r="F40" s="53" t="s">
        <v>16</v>
      </c>
      <c r="G40" s="54"/>
      <c r="H40" s="54"/>
      <c r="I40" s="54"/>
    </row>
    <row r="41" spans="1:9" ht="27">
      <c r="A41" s="2">
        <v>43858</v>
      </c>
      <c r="B41" s="15">
        <v>1100</v>
      </c>
      <c r="C41" s="2"/>
      <c r="D41" s="4"/>
      <c r="E41" s="1"/>
      <c r="F41" s="2">
        <v>43859</v>
      </c>
      <c r="G41" s="3">
        <f>6000+240</f>
        <v>6240</v>
      </c>
      <c r="H41" s="2"/>
      <c r="I41" s="18"/>
    </row>
    <row r="42" spans="1:9" ht="27">
      <c r="A42" s="2"/>
      <c r="B42" s="5"/>
      <c r="C42" s="2"/>
      <c r="D42" s="7"/>
      <c r="E42" s="1"/>
      <c r="F42" s="2"/>
      <c r="G42" s="5"/>
      <c r="H42" s="2"/>
      <c r="I42" s="7"/>
    </row>
    <row r="43" spans="1:9" ht="27.75" thickBot="1">
      <c r="A43" s="2"/>
      <c r="B43" s="9"/>
      <c r="C43" s="2"/>
      <c r="D43" s="10"/>
      <c r="E43" s="1"/>
      <c r="F43" s="2"/>
      <c r="G43" s="9"/>
      <c r="H43" s="2"/>
      <c r="I43" s="10"/>
    </row>
    <row r="44" spans="1:9" ht="27">
      <c r="A44" s="2"/>
      <c r="B44" s="5">
        <v>1100</v>
      </c>
      <c r="C44" s="11"/>
      <c r="D44" s="5"/>
      <c r="E44" s="1"/>
      <c r="F44" s="2"/>
      <c r="G44" s="5">
        <v>6240</v>
      </c>
      <c r="H44" s="11"/>
      <c r="I44" s="19"/>
    </row>
    <row r="45" spans="1:9" ht="27">
      <c r="A45" s="2"/>
      <c r="B45" s="7"/>
      <c r="C45" s="11"/>
      <c r="D45" s="7"/>
      <c r="E45" s="1"/>
      <c r="F45" s="2"/>
      <c r="G45" s="7"/>
      <c r="H45" s="11"/>
      <c r="I45" s="20"/>
    </row>
    <row r="46" spans="1:9" ht="27">
      <c r="A46" s="1"/>
      <c r="B46" s="1"/>
      <c r="C46" s="1"/>
      <c r="D46" s="1"/>
      <c r="E46" s="1"/>
      <c r="F46" s="1"/>
      <c r="G46" s="1"/>
      <c r="H46" s="1"/>
      <c r="I46" s="1"/>
    </row>
    <row r="47" spans="1:9" ht="27.75" thickBot="1">
      <c r="A47" s="53" t="s">
        <v>17</v>
      </c>
      <c r="B47" s="53"/>
      <c r="C47" s="53"/>
      <c r="D47" s="53"/>
      <c r="E47" s="1"/>
      <c r="F47" s="53" t="s">
        <v>18</v>
      </c>
      <c r="G47" s="53"/>
      <c r="H47" s="53"/>
      <c r="I47" s="53"/>
    </row>
    <row r="48" spans="1:9" ht="27">
      <c r="A48" s="2">
        <v>43859</v>
      </c>
      <c r="B48" s="15">
        <f>22*6240/100</f>
        <v>1372.8</v>
      </c>
      <c r="C48" s="2">
        <v>43921</v>
      </c>
      <c r="D48" s="21">
        <v>3243</v>
      </c>
      <c r="E48" s="1"/>
      <c r="F48" s="2">
        <v>43859</v>
      </c>
      <c r="G48" s="38">
        <v>7613</v>
      </c>
      <c r="H48" s="2">
        <v>43859</v>
      </c>
      <c r="I48" s="38">
        <f>6240+1373</f>
        <v>7613</v>
      </c>
    </row>
    <row r="49" spans="1:9" ht="27">
      <c r="A49" s="2">
        <v>43893</v>
      </c>
      <c r="B49" s="5">
        <f>22*500/100</f>
        <v>110</v>
      </c>
      <c r="C49" s="2"/>
      <c r="D49" s="7"/>
      <c r="E49" s="1"/>
      <c r="F49" s="2"/>
      <c r="G49" s="36"/>
      <c r="H49" s="2">
        <v>43893</v>
      </c>
      <c r="I49" s="7">
        <v>610</v>
      </c>
    </row>
    <row r="50" spans="1:9" ht="27.75" thickBot="1">
      <c r="A50" s="2">
        <v>43895</v>
      </c>
      <c r="B50" s="9">
        <f>8000*22/100</f>
        <v>1760</v>
      </c>
      <c r="C50" s="2"/>
      <c r="D50" s="10"/>
      <c r="E50" s="1"/>
      <c r="F50" s="2"/>
      <c r="G50" s="39"/>
      <c r="H50" s="2">
        <v>43895</v>
      </c>
      <c r="I50" s="10">
        <f>8000+1760</f>
        <v>9760</v>
      </c>
    </row>
    <row r="51" spans="1:9" ht="27">
      <c r="A51" s="2"/>
      <c r="B51" s="5">
        <f>B48+B49+B50</f>
        <v>3242.8</v>
      </c>
      <c r="C51" s="11"/>
      <c r="D51" s="19">
        <v>3243</v>
      </c>
      <c r="E51" s="1"/>
      <c r="F51" s="2"/>
      <c r="G51" s="36">
        <v>7613</v>
      </c>
      <c r="H51" s="11"/>
      <c r="I51" s="36">
        <f>I48+I49+I50</f>
        <v>17983</v>
      </c>
    </row>
    <row r="52" spans="1:9" ht="27">
      <c r="A52" s="1"/>
      <c r="B52" s="1"/>
      <c r="C52" s="1"/>
      <c r="D52" s="1"/>
      <c r="E52" s="1"/>
      <c r="F52" s="1"/>
      <c r="G52" s="1"/>
      <c r="H52" s="1"/>
      <c r="I52" s="1"/>
    </row>
    <row r="53" spans="1:9" ht="27.75" thickBot="1">
      <c r="A53" s="53" t="s">
        <v>24</v>
      </c>
      <c r="B53" s="53"/>
      <c r="C53" s="53"/>
      <c r="D53" s="53"/>
      <c r="E53" s="1"/>
      <c r="F53" s="53" t="s">
        <v>19</v>
      </c>
      <c r="G53" s="53"/>
      <c r="H53" s="53"/>
      <c r="I53" s="53"/>
    </row>
    <row r="54" spans="1:9" ht="27">
      <c r="A54" s="2">
        <v>43877</v>
      </c>
      <c r="B54" s="36">
        <v>1200</v>
      </c>
      <c r="C54" s="2">
        <v>43859</v>
      </c>
      <c r="D54" s="36">
        <f>6000*20/100</f>
        <v>1200</v>
      </c>
      <c r="E54" s="1"/>
      <c r="F54" s="2">
        <v>43862</v>
      </c>
      <c r="G54" s="3">
        <v>1000</v>
      </c>
      <c r="H54" s="2"/>
      <c r="I54" s="4"/>
    </row>
    <row r="55" spans="1:9" ht="27">
      <c r="A55" s="2"/>
      <c r="B55" s="5"/>
      <c r="C55" s="2"/>
      <c r="D55" s="36"/>
      <c r="E55" s="1"/>
      <c r="F55" s="2"/>
      <c r="G55" s="5"/>
      <c r="H55" s="2"/>
      <c r="I55" s="7"/>
    </row>
    <row r="56" spans="1:9" ht="27.75" thickBot="1">
      <c r="A56" s="2"/>
      <c r="B56" s="9"/>
      <c r="C56" s="2"/>
      <c r="D56" s="36"/>
      <c r="E56" s="1"/>
      <c r="F56" s="2"/>
      <c r="G56" s="9"/>
      <c r="H56" s="2"/>
      <c r="I56" s="10"/>
    </row>
    <row r="57" spans="1:9" ht="27">
      <c r="A57" s="2"/>
      <c r="B57" s="36">
        <v>1200</v>
      </c>
      <c r="C57" s="11"/>
      <c r="D57" s="36">
        <v>1200</v>
      </c>
      <c r="E57" s="1"/>
      <c r="F57" s="2"/>
      <c r="G57" s="7">
        <v>1000</v>
      </c>
      <c r="H57" s="11"/>
      <c r="I57" s="7"/>
    </row>
    <row r="58" spans="1:9" ht="17.2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27">
      <c r="A59" s="1"/>
      <c r="B59" s="1"/>
      <c r="C59" s="1"/>
      <c r="D59" s="1"/>
      <c r="E59" s="1"/>
      <c r="F59" s="1"/>
      <c r="G59" s="1"/>
      <c r="H59" s="1"/>
      <c r="I59" s="1"/>
    </row>
    <row r="60" spans="1:9" ht="27.75" thickBot="1">
      <c r="A60" s="53" t="s">
        <v>20</v>
      </c>
      <c r="B60" s="53"/>
      <c r="C60" s="53"/>
      <c r="D60" s="53"/>
      <c r="E60" s="1"/>
      <c r="F60" s="53" t="s">
        <v>21</v>
      </c>
      <c r="G60" s="53"/>
      <c r="H60" s="53"/>
      <c r="I60" s="53"/>
    </row>
    <row r="61" spans="1:9" ht="27">
      <c r="A61" s="2">
        <v>43893</v>
      </c>
      <c r="B61" s="3">
        <v>500</v>
      </c>
      <c r="C61" s="2"/>
      <c r="D61" s="4"/>
      <c r="E61" s="1"/>
      <c r="F61" s="2">
        <v>43895</v>
      </c>
      <c r="G61" s="3">
        <v>8000</v>
      </c>
      <c r="H61" s="2"/>
      <c r="I61" s="4"/>
    </row>
    <row r="62" spans="1:9" ht="27">
      <c r="A62" s="2"/>
      <c r="B62" s="5"/>
      <c r="C62" s="2"/>
      <c r="D62" s="7"/>
      <c r="E62" s="1"/>
      <c r="F62" s="2"/>
      <c r="G62" s="5"/>
      <c r="H62" s="2"/>
      <c r="I62" s="7"/>
    </row>
    <row r="63" spans="1:9" ht="27.75" thickBot="1">
      <c r="A63" s="2"/>
      <c r="B63" s="9"/>
      <c r="C63" s="2"/>
      <c r="D63" s="10"/>
      <c r="E63" s="1"/>
      <c r="F63" s="2"/>
      <c r="G63" s="9"/>
      <c r="H63" s="2"/>
      <c r="I63" s="10"/>
    </row>
    <row r="64" spans="1:9" ht="27">
      <c r="A64" s="2"/>
      <c r="B64" s="7">
        <v>500</v>
      </c>
      <c r="C64" s="11"/>
      <c r="D64" s="7"/>
      <c r="E64" s="1"/>
      <c r="F64" s="2"/>
      <c r="G64" s="7">
        <v>8000</v>
      </c>
      <c r="H64" s="11"/>
      <c r="I64" s="7"/>
    </row>
    <row r="65" spans="1:9" ht="27">
      <c r="A65" s="1"/>
      <c r="B65" s="1"/>
      <c r="C65" s="1"/>
      <c r="D65" s="1"/>
      <c r="E65" s="41"/>
      <c r="F65" s="42"/>
      <c r="G65" s="42"/>
      <c r="H65" s="42"/>
      <c r="I65" s="42"/>
    </row>
    <row r="66" spans="1:9" ht="27.75" thickBot="1">
      <c r="A66" s="53" t="s">
        <v>22</v>
      </c>
      <c r="B66" s="53"/>
      <c r="C66" s="53"/>
      <c r="D66" s="53"/>
      <c r="E66" s="1"/>
      <c r="F66" s="53"/>
      <c r="G66" s="53"/>
      <c r="H66" s="53"/>
      <c r="I66" s="53"/>
    </row>
    <row r="67" spans="1:9" ht="27">
      <c r="A67" s="2">
        <v>43921</v>
      </c>
      <c r="B67" s="38">
        <v>3243</v>
      </c>
      <c r="C67" s="2">
        <v>43921</v>
      </c>
      <c r="D67" s="4">
        <v>5500</v>
      </c>
      <c r="E67" s="1"/>
      <c r="F67" s="2"/>
      <c r="G67" s="3"/>
      <c r="H67" s="2"/>
      <c r="I67" s="4"/>
    </row>
    <row r="68" spans="1:9" ht="27">
      <c r="A68" s="2">
        <v>43967</v>
      </c>
      <c r="B68" s="36">
        <f>D67-B67</f>
        <v>2257</v>
      </c>
      <c r="C68" s="2"/>
      <c r="D68" s="7"/>
      <c r="E68" s="1"/>
      <c r="F68" s="2"/>
      <c r="G68" s="5"/>
      <c r="H68" s="2"/>
      <c r="I68" s="7"/>
    </row>
    <row r="69" spans="1:9" ht="27.75" thickBot="1">
      <c r="A69" s="2"/>
      <c r="B69" s="5"/>
      <c r="C69" s="2"/>
      <c r="D69" s="7"/>
      <c r="E69" s="1"/>
      <c r="F69" s="2"/>
      <c r="G69" s="9"/>
      <c r="H69" s="2"/>
      <c r="I69" s="10"/>
    </row>
    <row r="70" spans="1:9" ht="27.75" thickBot="1">
      <c r="A70" s="2"/>
      <c r="B70" s="9"/>
      <c r="C70" s="2"/>
      <c r="D70" s="10"/>
      <c r="E70" s="1"/>
      <c r="F70" s="2"/>
      <c r="G70" s="7"/>
      <c r="H70" s="11"/>
      <c r="I70" s="7"/>
    </row>
    <row r="71" spans="1:9" ht="27">
      <c r="A71" s="2"/>
      <c r="B71" s="7">
        <f>B67+B68</f>
        <v>5500</v>
      </c>
      <c r="C71" s="11"/>
      <c r="D71" s="7">
        <f>D67</f>
        <v>5500</v>
      </c>
      <c r="E71" s="1"/>
      <c r="F71" s="22"/>
      <c r="G71" s="22"/>
      <c r="H71" s="22"/>
      <c r="I71" s="22"/>
    </row>
    <row r="72" spans="1:5" ht="27">
      <c r="A72" s="22"/>
      <c r="B72" s="22"/>
      <c r="C72" s="22"/>
      <c r="D72" s="22"/>
      <c r="E72" s="1"/>
    </row>
  </sheetData>
  <sheetProtection/>
  <mergeCells count="22">
    <mergeCell ref="F66:I66"/>
    <mergeCell ref="A1:D1"/>
    <mergeCell ref="F1:I1"/>
    <mergeCell ref="A60:D60"/>
    <mergeCell ref="A66:D66"/>
    <mergeCell ref="F60:I60"/>
    <mergeCell ref="A34:D34"/>
    <mergeCell ref="A40:D40"/>
    <mergeCell ref="A47:D47"/>
    <mergeCell ref="F47:I47"/>
    <mergeCell ref="A53:D53"/>
    <mergeCell ref="F53:I53"/>
    <mergeCell ref="F29:I29"/>
    <mergeCell ref="F34:I34"/>
    <mergeCell ref="F40:I40"/>
    <mergeCell ref="A29:D29"/>
    <mergeCell ref="A7:D7"/>
    <mergeCell ref="F7:I7"/>
    <mergeCell ref="A14:D14"/>
    <mergeCell ref="F14:I14"/>
    <mergeCell ref="A22:D22"/>
    <mergeCell ref="F22:I22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63.57421875" style="0" customWidth="1"/>
    <col min="3" max="3" width="20.28125" style="0" customWidth="1"/>
    <col min="4" max="4" width="20.00390625" style="0" customWidth="1"/>
  </cols>
  <sheetData>
    <row r="1" spans="1:4" ht="29.25" thickBot="1">
      <c r="A1" s="23" t="s">
        <v>0</v>
      </c>
      <c r="B1" s="24" t="s">
        <v>1</v>
      </c>
      <c r="C1" s="25" t="s">
        <v>3</v>
      </c>
      <c r="D1" s="25" t="s">
        <v>2</v>
      </c>
    </row>
    <row r="2" spans="1:4" ht="28.5">
      <c r="A2" s="46">
        <v>43105</v>
      </c>
      <c r="B2" s="49" t="s">
        <v>4</v>
      </c>
      <c r="C2" s="47">
        <v>10000</v>
      </c>
      <c r="D2" s="47"/>
    </row>
    <row r="3" spans="1:4" ht="28.5">
      <c r="A3" s="46"/>
      <c r="B3" s="48" t="s">
        <v>5</v>
      </c>
      <c r="C3" s="47"/>
      <c r="D3" s="47">
        <v>10000</v>
      </c>
    </row>
    <row r="4" spans="1:4" ht="28.5">
      <c r="A4" s="46">
        <v>43105</v>
      </c>
      <c r="B4" s="49" t="s">
        <v>6</v>
      </c>
      <c r="C4" s="47">
        <v>10000</v>
      </c>
      <c r="D4" s="47"/>
    </row>
    <row r="5" spans="1:4" ht="28.5">
      <c r="A5" s="46"/>
      <c r="B5" s="48" t="s">
        <v>25</v>
      </c>
      <c r="C5" s="47"/>
      <c r="D5" s="47">
        <v>10000</v>
      </c>
    </row>
    <row r="6" spans="1:4" ht="28.5">
      <c r="A6" s="26">
        <v>43120</v>
      </c>
      <c r="B6" s="30" t="s">
        <v>26</v>
      </c>
      <c r="C6" s="28"/>
      <c r="D6" s="28">
        <v>25000</v>
      </c>
    </row>
    <row r="7" spans="1:4" ht="28.5">
      <c r="A7" s="26"/>
      <c r="B7" s="27" t="s">
        <v>8</v>
      </c>
      <c r="C7" s="28"/>
      <c r="D7" s="28">
        <f>25000*22/100</f>
        <v>5500</v>
      </c>
    </row>
    <row r="8" spans="1:4" ht="28.5">
      <c r="A8" s="26"/>
      <c r="B8" s="29" t="s">
        <v>9</v>
      </c>
      <c r="C8" s="28">
        <v>30500</v>
      </c>
      <c r="D8" s="28"/>
    </row>
    <row r="9" spans="1:4" ht="28.5">
      <c r="A9" s="26">
        <v>41660</v>
      </c>
      <c r="B9" s="30" t="s">
        <v>10</v>
      </c>
      <c r="C9" s="28">
        <v>30500</v>
      </c>
      <c r="D9" s="28"/>
    </row>
    <row r="10" spans="1:4" ht="29.25" thickBot="1">
      <c r="A10" s="26"/>
      <c r="B10" s="31" t="s">
        <v>9</v>
      </c>
      <c r="C10" s="28"/>
      <c r="D10" s="28">
        <v>30500</v>
      </c>
    </row>
    <row r="11" spans="1:4" ht="28.5">
      <c r="A11" s="26">
        <v>41661</v>
      </c>
      <c r="B11" s="27" t="s">
        <v>27</v>
      </c>
      <c r="C11" s="28">
        <v>3000</v>
      </c>
      <c r="D11" s="28"/>
    </row>
    <row r="12" spans="1:4" ht="29.25" thickBot="1">
      <c r="A12" s="26"/>
      <c r="B12" s="31" t="s">
        <v>10</v>
      </c>
      <c r="C12" s="28"/>
      <c r="D12" s="28">
        <v>3000</v>
      </c>
    </row>
    <row r="13" spans="1:4" ht="28.5">
      <c r="A13" s="26">
        <v>43124</v>
      </c>
      <c r="B13" s="27" t="s">
        <v>12</v>
      </c>
      <c r="C13" s="28">
        <v>10000</v>
      </c>
      <c r="D13" s="28"/>
    </row>
    <row r="14" spans="1:4" ht="28.5">
      <c r="A14" s="26"/>
      <c r="B14" s="27" t="s">
        <v>13</v>
      </c>
      <c r="C14" s="28">
        <v>1000</v>
      </c>
      <c r="D14" s="28"/>
    </row>
    <row r="15" spans="1:4" ht="29.25" thickBot="1">
      <c r="A15" s="26"/>
      <c r="B15" s="31" t="s">
        <v>14</v>
      </c>
      <c r="C15" s="28"/>
      <c r="D15" s="28">
        <v>11000</v>
      </c>
    </row>
    <row r="16" spans="1:4" ht="28.5">
      <c r="A16" s="26">
        <v>40205</v>
      </c>
      <c r="B16" s="27" t="s">
        <v>14</v>
      </c>
      <c r="C16" s="28">
        <v>11000</v>
      </c>
      <c r="D16" s="28"/>
    </row>
    <row r="17" spans="1:4" ht="28.5">
      <c r="A17" s="26"/>
      <c r="B17" s="27" t="s">
        <v>28</v>
      </c>
      <c r="C17" s="28"/>
      <c r="D17" s="28">
        <v>1200</v>
      </c>
    </row>
    <row r="18" spans="1:4" ht="28.5">
      <c r="A18" s="26"/>
      <c r="B18" s="27" t="s">
        <v>13</v>
      </c>
      <c r="C18" s="28"/>
      <c r="D18" s="28">
        <v>1500</v>
      </c>
    </row>
    <row r="19" spans="1:4" ht="28.5">
      <c r="A19" s="26"/>
      <c r="B19" s="27" t="s">
        <v>27</v>
      </c>
      <c r="C19" s="28"/>
      <c r="D19" s="28">
        <v>3000</v>
      </c>
    </row>
    <row r="20" spans="1:4" ht="29.25" thickBot="1">
      <c r="A20" s="26"/>
      <c r="B20" s="31" t="s">
        <v>10</v>
      </c>
      <c r="C20" s="28"/>
      <c r="D20" s="28">
        <f>C16-D17-D18-D19</f>
        <v>5300</v>
      </c>
    </row>
    <row r="21" spans="1:4" ht="28.5">
      <c r="A21" s="26">
        <v>40206</v>
      </c>
      <c r="B21" s="27" t="s">
        <v>15</v>
      </c>
      <c r="C21" s="28">
        <v>1100</v>
      </c>
      <c r="D21" s="28"/>
    </row>
    <row r="22" spans="1:4" ht="29.25" thickBot="1">
      <c r="A22" s="26"/>
      <c r="B22" s="31" t="s">
        <v>13</v>
      </c>
      <c r="C22" s="28"/>
      <c r="D22" s="28">
        <v>1100</v>
      </c>
    </row>
    <row r="23" spans="1:4" ht="28.5">
      <c r="A23" s="26">
        <v>40207</v>
      </c>
      <c r="B23" s="27" t="s">
        <v>29</v>
      </c>
      <c r="C23" s="28">
        <v>6240</v>
      </c>
      <c r="D23" s="28"/>
    </row>
    <row r="24" spans="1:4" ht="28.5">
      <c r="A24" s="26"/>
      <c r="B24" s="27" t="s">
        <v>17</v>
      </c>
      <c r="C24" s="40">
        <v>1373</v>
      </c>
      <c r="D24" s="40"/>
    </row>
    <row r="25" spans="1:4" ht="29.25" thickBot="1">
      <c r="A25" s="26"/>
      <c r="B25" s="31" t="s">
        <v>18</v>
      </c>
      <c r="C25" s="40"/>
      <c r="D25" s="40">
        <v>7613</v>
      </c>
    </row>
    <row r="26" spans="1:4" ht="28.5">
      <c r="A26" s="26">
        <v>40207</v>
      </c>
      <c r="B26" s="27" t="s">
        <v>18</v>
      </c>
      <c r="C26" s="40">
        <v>7613</v>
      </c>
      <c r="D26" s="40"/>
    </row>
    <row r="27" spans="1:4" ht="28.5">
      <c r="A27" s="26"/>
      <c r="B27" s="27" t="s">
        <v>30</v>
      </c>
      <c r="C27" s="40"/>
      <c r="D27" s="40">
        <f>6000*20/100</f>
        <v>1200</v>
      </c>
    </row>
    <row r="28" spans="1:4" ht="29.25" thickBot="1">
      <c r="A28" s="26"/>
      <c r="B28" s="31" t="s">
        <v>6</v>
      </c>
      <c r="C28" s="40"/>
      <c r="D28" s="40">
        <f>7613-1200</f>
        <v>6413</v>
      </c>
    </row>
    <row r="29" spans="1:4" ht="28.5">
      <c r="A29" s="26">
        <v>40210</v>
      </c>
      <c r="B29" s="27" t="s">
        <v>19</v>
      </c>
      <c r="C29" s="28">
        <v>1000</v>
      </c>
      <c r="D29" s="28"/>
    </row>
    <row r="30" spans="1:4" ht="29.25" thickBot="1">
      <c r="A30" s="26"/>
      <c r="B30" s="31" t="s">
        <v>6</v>
      </c>
      <c r="C30" s="28"/>
      <c r="D30" s="28">
        <v>1000</v>
      </c>
    </row>
    <row r="31" spans="1:4" ht="28.5">
      <c r="A31" s="26">
        <v>40225</v>
      </c>
      <c r="B31" s="30" t="s">
        <v>31</v>
      </c>
      <c r="C31" s="28">
        <v>1200</v>
      </c>
      <c r="D31" s="28"/>
    </row>
    <row r="32" spans="1:4" ht="28.5">
      <c r="A32" s="26"/>
      <c r="B32" s="27" t="s">
        <v>30</v>
      </c>
      <c r="C32" s="28">
        <v>1200</v>
      </c>
      <c r="D32" s="28"/>
    </row>
    <row r="33" spans="1:4" ht="28.5">
      <c r="A33" s="26"/>
      <c r="B33" s="27" t="s">
        <v>13</v>
      </c>
      <c r="C33" s="28">
        <v>1600</v>
      </c>
      <c r="D33" s="28"/>
    </row>
    <row r="34" spans="1:4" ht="29.25" thickBot="1">
      <c r="A34" s="26"/>
      <c r="B34" s="31" t="s">
        <v>10</v>
      </c>
      <c r="C34" s="28"/>
      <c r="D34" s="28">
        <f>C31+C32+C33</f>
        <v>4000</v>
      </c>
    </row>
    <row r="35" spans="1:4" ht="28.5">
      <c r="A35" s="26">
        <v>40605</v>
      </c>
      <c r="B35" s="27" t="s">
        <v>32</v>
      </c>
      <c r="C35" s="28">
        <v>500</v>
      </c>
      <c r="D35" s="28"/>
    </row>
    <row r="36" spans="1:4" ht="28.5">
      <c r="A36" s="26"/>
      <c r="B36" s="27" t="s">
        <v>17</v>
      </c>
      <c r="C36" s="28">
        <f>500*22/100</f>
        <v>110</v>
      </c>
      <c r="D36" s="28"/>
    </row>
    <row r="37" spans="1:4" ht="29.25" thickBot="1">
      <c r="A37" s="26"/>
      <c r="B37" s="31" t="s">
        <v>18</v>
      </c>
      <c r="C37" s="28"/>
      <c r="D37" s="28">
        <v>610</v>
      </c>
    </row>
    <row r="38" spans="1:4" ht="28.5">
      <c r="A38" s="26">
        <v>40607</v>
      </c>
      <c r="B38" s="27" t="s">
        <v>33</v>
      </c>
      <c r="C38" s="28">
        <v>8000</v>
      </c>
      <c r="D38" s="28"/>
    </row>
    <row r="39" spans="1:4" ht="28.5">
      <c r="A39" s="26"/>
      <c r="B39" s="27" t="s">
        <v>17</v>
      </c>
      <c r="C39" s="28">
        <f>8000*22/100</f>
        <v>1760</v>
      </c>
      <c r="D39" s="28"/>
    </row>
    <row r="40" spans="1:4" ht="29.25" thickBot="1">
      <c r="A40" s="26"/>
      <c r="B40" s="31" t="s">
        <v>18</v>
      </c>
      <c r="C40" s="28"/>
      <c r="D40" s="28">
        <v>9760</v>
      </c>
    </row>
    <row r="41" spans="1:4" ht="28.5">
      <c r="A41" s="26">
        <v>43190</v>
      </c>
      <c r="B41" s="50" t="s">
        <v>22</v>
      </c>
      <c r="C41" s="40">
        <v>3243</v>
      </c>
      <c r="D41" s="40"/>
    </row>
    <row r="42" spans="2:4" ht="28.5">
      <c r="B42" s="50" t="s">
        <v>17</v>
      </c>
      <c r="C42" s="40"/>
      <c r="D42" s="40">
        <v>3243</v>
      </c>
    </row>
    <row r="43" spans="1:4" ht="28.5">
      <c r="A43" s="26">
        <v>43190</v>
      </c>
      <c r="B43" s="51" t="s">
        <v>8</v>
      </c>
      <c r="C43" s="40">
        <v>5500</v>
      </c>
      <c r="D43" s="40"/>
    </row>
    <row r="44" spans="1:4" ht="28.5">
      <c r="A44" s="26"/>
      <c r="B44" s="50" t="s">
        <v>22</v>
      </c>
      <c r="C44" s="40"/>
      <c r="D44" s="40">
        <v>5500</v>
      </c>
    </row>
    <row r="45" spans="1:4" ht="28.5">
      <c r="A45" s="26">
        <v>41775</v>
      </c>
      <c r="B45" s="51" t="s">
        <v>22</v>
      </c>
      <c r="C45" s="40">
        <f>D44-D42</f>
        <v>2257</v>
      </c>
      <c r="D45" s="40"/>
    </row>
    <row r="46" spans="1:4" ht="28.5">
      <c r="A46" s="26"/>
      <c r="B46" s="50" t="s">
        <v>10</v>
      </c>
      <c r="C46" s="40"/>
      <c r="D46" s="40">
        <v>2257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Di Lorenzo</cp:lastModifiedBy>
  <cp:lastPrinted>2023-10-11T14:47:18Z</cp:lastPrinted>
  <dcterms:created xsi:type="dcterms:W3CDTF">1996-11-05T10:16:36Z</dcterms:created>
  <dcterms:modified xsi:type="dcterms:W3CDTF">2023-10-13T13:22:11Z</dcterms:modified>
  <cp:category/>
  <cp:version/>
  <cp:contentType/>
  <cp:contentStatus/>
</cp:coreProperties>
</file>