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/>
  </bookViews>
  <sheets>
    <sheet name="VA" sheetId="1" r:id="rId1"/>
    <sheet name="calcolo Duration" sheetId="5" r:id="rId2"/>
    <sheet name="Effetto dura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F4" i="5"/>
  <c r="F3" i="5"/>
  <c r="F2" i="5"/>
  <c r="E4" i="5"/>
  <c r="E3" i="5"/>
  <c r="E2" i="5"/>
  <c r="C3" i="5"/>
  <c r="D3" i="5" s="1"/>
  <c r="C2" i="5"/>
  <c r="D2" i="5" s="1"/>
  <c r="D4" i="5" s="1"/>
  <c r="D4" i="1"/>
  <c r="D3" i="1"/>
  <c r="C3" i="1"/>
  <c r="C2" i="1"/>
  <c r="B13" i="3" l="1"/>
  <c r="B12" i="3"/>
  <c r="D2" i="1"/>
  <c r="B16" i="3" l="1"/>
  <c r="B17" i="3" s="1"/>
</calcChain>
</file>

<file path=xl/sharedStrings.xml><?xml version="1.0" encoding="utf-8"?>
<sst xmlns="http://schemas.openxmlformats.org/spreadsheetml/2006/main" count="28" uniqueCount="22">
  <si>
    <t>k</t>
  </si>
  <si>
    <t>FC</t>
  </si>
  <si>
    <r>
      <t>(1+i)</t>
    </r>
    <r>
      <rPr>
        <b/>
        <vertAlign val="superscript"/>
        <sz val="11"/>
        <color theme="1"/>
        <rFont val="Calibri"/>
        <family val="2"/>
        <scheme val="minor"/>
      </rPr>
      <t>k</t>
    </r>
  </si>
  <si>
    <t>(1+i)</t>
  </si>
  <si>
    <r>
      <t>FC/(1+i)</t>
    </r>
    <r>
      <rPr>
        <b/>
        <vertAlign val="superscript"/>
        <sz val="11"/>
        <color theme="1"/>
        <rFont val="Calibri"/>
        <family val="2"/>
        <scheme val="minor"/>
      </rPr>
      <t>k</t>
    </r>
  </si>
  <si>
    <t>incidenza di ciascun flusso sul prezzo</t>
  </si>
  <si>
    <t>K*incidenza</t>
  </si>
  <si>
    <t>P</t>
  </si>
  <si>
    <t>Di</t>
  </si>
  <si>
    <t>i</t>
  </si>
  <si>
    <t>i*</t>
  </si>
  <si>
    <t xml:space="preserve">D  </t>
  </si>
  <si>
    <t>DP</t>
  </si>
  <si>
    <t>P*</t>
  </si>
  <si>
    <t>prezzo chiusura 07/03/2023</t>
  </si>
  <si>
    <t>tasso iniziale</t>
  </si>
  <si>
    <t>tasso stimato (shift +1%)</t>
  </si>
  <si>
    <t>variazione di tasso stimata</t>
  </si>
  <si>
    <t>fattore di attualizzazione</t>
  </si>
  <si>
    <t>variazione del prezzo stimata</t>
  </si>
  <si>
    <t>prezzo post variazione stimata</t>
  </si>
  <si>
    <t>duration con tasso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</si>
</sst>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2" fontId="0" fillId="0" borderId="0" xfId="0" applyNumberFormat="1"/>
    <xf numFmtId="0" fontId="1" fillId="0" borderId="0" xfId="0" applyFont="1" applyAlignment="1">
      <alignment horizontal="center" wrapText="1"/>
    </xf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</xdr:row>
          <xdr:rowOff>104775</xdr:rowOff>
        </xdr:from>
        <xdr:to>
          <xdr:col>12</xdr:col>
          <xdr:colOff>142875</xdr:colOff>
          <xdr:row>9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0</xdr:row>
      <xdr:rowOff>0</xdr:rowOff>
    </xdr:from>
    <xdr:to>
      <xdr:col>16</xdr:col>
      <xdr:colOff>215558</xdr:colOff>
      <xdr:row>2</xdr:row>
      <xdr:rowOff>73362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808" y="0"/>
          <a:ext cx="6296904" cy="666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65943</xdr:colOff>
      <xdr:row>9</xdr:row>
      <xdr:rowOff>175846</xdr:rowOff>
    </xdr:from>
    <xdr:to>
      <xdr:col>7</xdr:col>
      <xdr:colOff>552597</xdr:colOff>
      <xdr:row>13</xdr:row>
      <xdr:rowOff>80689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43" y="2102827"/>
          <a:ext cx="6296904" cy="6668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0</xdr:row>
          <xdr:rowOff>161925</xdr:rowOff>
        </xdr:from>
        <xdr:to>
          <xdr:col>14</xdr:col>
          <xdr:colOff>28575</xdr:colOff>
          <xdr:row>10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159538</xdr:colOff>
      <xdr:row>0</xdr:row>
      <xdr:rowOff>0</xdr:rowOff>
    </xdr:from>
    <xdr:to>
      <xdr:col>14</xdr:col>
      <xdr:colOff>390554</xdr:colOff>
      <xdr:row>7</xdr:row>
      <xdr:rowOff>95236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738" y="0"/>
          <a:ext cx="4498215" cy="1428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536722</xdr:colOff>
      <xdr:row>7</xdr:row>
      <xdr:rowOff>66958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3337" cy="140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168519</xdr:rowOff>
    </xdr:from>
    <xdr:to>
      <xdr:col>16</xdr:col>
      <xdr:colOff>34558</xdr:colOff>
      <xdr:row>24</xdr:row>
      <xdr:rowOff>83101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23692" y="2454519"/>
          <a:ext cx="6115904" cy="2200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"/>
  <sheetViews>
    <sheetView tabSelected="1" zoomScale="130" zoomScaleNormal="130" workbookViewId="0">
      <selection activeCell="D7" sqref="D7"/>
    </sheetView>
  </sheetViews>
  <sheetFormatPr defaultRowHeight="15" x14ac:dyDescent="0.25"/>
  <sheetData>
    <row r="1" spans="1:4" s="2" customFormat="1" ht="31.5" customHeight="1" x14ac:dyDescent="0.25">
      <c r="A1" s="2" t="s">
        <v>0</v>
      </c>
      <c r="B1" s="2" t="s">
        <v>1</v>
      </c>
      <c r="C1" s="2" t="s">
        <v>2</v>
      </c>
      <c r="D1" s="2" t="s">
        <v>4</v>
      </c>
    </row>
    <row r="2" spans="1:4" x14ac:dyDescent="0.25">
      <c r="A2">
        <v>1</v>
      </c>
      <c r="B2">
        <v>4.5</v>
      </c>
      <c r="C2" s="4">
        <f>POWER(1+B9,A2)</f>
        <v>1.03</v>
      </c>
      <c r="D2" s="4">
        <f>B2/C2</f>
        <v>4.3689320388349513</v>
      </c>
    </row>
    <row r="3" spans="1:4" x14ac:dyDescent="0.25">
      <c r="A3">
        <v>2</v>
      </c>
      <c r="B3">
        <v>104.5</v>
      </c>
      <c r="C3" s="4">
        <f>POWER(1+B9,A3)</f>
        <v>1.0609</v>
      </c>
      <c r="D3" s="4">
        <f>B3/C3</f>
        <v>98.501272504477342</v>
      </c>
    </row>
    <row r="4" spans="1:4" x14ac:dyDescent="0.25">
      <c r="C4" s="4"/>
      <c r="D4" s="4">
        <f>SUM(D2:D3)</f>
        <v>102.8702045433123</v>
      </c>
    </row>
    <row r="5" spans="1:4" x14ac:dyDescent="0.25">
      <c r="C5" s="4"/>
      <c r="D5" s="4"/>
    </row>
    <row r="6" spans="1:4" x14ac:dyDescent="0.25">
      <c r="C6" s="4"/>
      <c r="D6" s="4"/>
    </row>
    <row r="7" spans="1:4" x14ac:dyDescent="0.25">
      <c r="D7" s="1"/>
    </row>
    <row r="9" spans="1:4" x14ac:dyDescent="0.25">
      <c r="A9" s="3" t="s">
        <v>3</v>
      </c>
      <c r="B9" s="3">
        <v>0.03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r:id="rId5">
            <anchor moveWithCells="1">
              <from>
                <xdr:col>7</xdr:col>
                <xdr:colOff>228600</xdr:colOff>
                <xdr:row>2</xdr:row>
                <xdr:rowOff>104775</xdr:rowOff>
              </from>
              <to>
                <xdr:col>12</xdr:col>
                <xdr:colOff>142875</xdr:colOff>
                <xdr:row>9</xdr:row>
                <xdr:rowOff>171450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topLeftCell="E1" zoomScale="130" zoomScaleNormal="130" workbookViewId="0">
      <selection activeCell="J14" sqref="J14"/>
    </sheetView>
  </sheetViews>
  <sheetFormatPr defaultRowHeight="15" x14ac:dyDescent="0.25"/>
  <cols>
    <col min="5" max="6" width="20.7109375" customWidth="1"/>
  </cols>
  <sheetData>
    <row r="1" spans="1:6" s="2" customFormat="1" ht="31.5" customHeight="1" x14ac:dyDescent="0.25">
      <c r="A1" s="2" t="s">
        <v>0</v>
      </c>
      <c r="B1" s="2" t="s">
        <v>1</v>
      </c>
      <c r="C1" s="2" t="s">
        <v>2</v>
      </c>
      <c r="D1" s="2" t="s">
        <v>4</v>
      </c>
      <c r="E1" s="5" t="s">
        <v>5</v>
      </c>
      <c r="F1" s="2" t="s">
        <v>6</v>
      </c>
    </row>
    <row r="2" spans="1:6" x14ac:dyDescent="0.25">
      <c r="A2">
        <v>1</v>
      </c>
      <c r="B2">
        <v>4.5</v>
      </c>
      <c r="C2" s="4">
        <f>POWER(1+B9,A2)</f>
        <v>1.03</v>
      </c>
      <c r="D2" s="4">
        <f>B2/C2</f>
        <v>4.3689320388349513</v>
      </c>
      <c r="E2" s="6">
        <f>D2/D4</f>
        <v>4.2470334906308693E-2</v>
      </c>
      <c r="F2" s="6">
        <f>A2*E2</f>
        <v>4.2470334906308693E-2</v>
      </c>
    </row>
    <row r="3" spans="1:6" x14ac:dyDescent="0.25">
      <c r="A3">
        <v>2</v>
      </c>
      <c r="B3">
        <v>104.5</v>
      </c>
      <c r="C3" s="4">
        <f>POWER(1+B9,A3)</f>
        <v>1.0609</v>
      </c>
      <c r="D3" s="4">
        <f>B3/C3</f>
        <v>98.501272504477342</v>
      </c>
      <c r="E3" s="6">
        <f>D3/D4</f>
        <v>0.95752966509369131</v>
      </c>
      <c r="F3" s="6">
        <f>A3*E3</f>
        <v>1.9150593301873826</v>
      </c>
    </row>
    <row r="4" spans="1:6" x14ac:dyDescent="0.25">
      <c r="C4" s="4"/>
      <c r="D4" s="4">
        <f>SUM(D2:D3)</f>
        <v>102.8702045433123</v>
      </c>
      <c r="E4">
        <f>SUM(E2:E3)</f>
        <v>1</v>
      </c>
      <c r="F4" s="6">
        <f>SUM(F2:F3)</f>
        <v>1.9575296650936913</v>
      </c>
    </row>
    <row r="5" spans="1:6" x14ac:dyDescent="0.25">
      <c r="C5" s="4"/>
      <c r="D5" s="4"/>
    </row>
    <row r="6" spans="1:6" x14ac:dyDescent="0.25">
      <c r="C6" s="4"/>
      <c r="D6" s="4"/>
    </row>
    <row r="7" spans="1:6" x14ac:dyDescent="0.25">
      <c r="D7" s="1"/>
    </row>
    <row r="9" spans="1:6" x14ac:dyDescent="0.25">
      <c r="A9" s="3" t="s">
        <v>3</v>
      </c>
      <c r="B9" s="3">
        <v>0.03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r:id="rId5">
            <anchor moveWithCells="1">
              <from>
                <xdr:col>8</xdr:col>
                <xdr:colOff>47625</xdr:colOff>
                <xdr:row>0</xdr:row>
                <xdr:rowOff>161925</xdr:rowOff>
              </from>
              <to>
                <xdr:col>14</xdr:col>
                <xdr:colOff>28575</xdr:colOff>
                <xdr:row>10</xdr:row>
                <xdr:rowOff>123825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7"/>
  <sheetViews>
    <sheetView topLeftCell="C1" zoomScale="130" zoomScaleNormal="130" workbookViewId="0">
      <selection activeCell="D16" sqref="D16"/>
    </sheetView>
  </sheetViews>
  <sheetFormatPr defaultRowHeight="15" x14ac:dyDescent="0.25"/>
  <cols>
    <col min="3" max="3" width="28.28515625" bestFit="1" customWidth="1"/>
  </cols>
  <sheetData>
    <row r="9" spans="1:3" x14ac:dyDescent="0.25">
      <c r="A9" t="s">
        <v>7</v>
      </c>
      <c r="B9">
        <v>99.45</v>
      </c>
      <c r="C9" t="s">
        <v>14</v>
      </c>
    </row>
    <row r="10" spans="1:3" x14ac:dyDescent="0.25">
      <c r="A10" t="s">
        <v>9</v>
      </c>
      <c r="B10">
        <v>0.03</v>
      </c>
      <c r="C10" t="s">
        <v>15</v>
      </c>
    </row>
    <row r="11" spans="1:3" x14ac:dyDescent="0.25">
      <c r="A11" s="3" t="s">
        <v>10</v>
      </c>
      <c r="B11" s="3">
        <v>0.04</v>
      </c>
      <c r="C11" s="3" t="s">
        <v>16</v>
      </c>
    </row>
    <row r="12" spans="1:3" x14ac:dyDescent="0.25">
      <c r="A12" t="s">
        <v>8</v>
      </c>
      <c r="B12">
        <f>B11-B10</f>
        <v>1.0000000000000002E-2</v>
      </c>
      <c r="C12" t="s">
        <v>17</v>
      </c>
    </row>
    <row r="13" spans="1:3" x14ac:dyDescent="0.25">
      <c r="A13" t="s">
        <v>3</v>
      </c>
      <c r="B13">
        <f>1+B10</f>
        <v>1.03</v>
      </c>
      <c r="C13" t="s">
        <v>18</v>
      </c>
    </row>
    <row r="14" spans="1:3" x14ac:dyDescent="0.25">
      <c r="A14" t="s">
        <v>11</v>
      </c>
      <c r="B14">
        <f>'calcolo Duration'!$F$4</f>
        <v>1.9575296650936913</v>
      </c>
      <c r="C14" t="s">
        <v>21</v>
      </c>
    </row>
    <row r="16" spans="1:3" x14ac:dyDescent="0.25">
      <c r="A16" t="s">
        <v>12</v>
      </c>
      <c r="B16">
        <f>-(B14/B13)*B12*B9</f>
        <v>-1.8900614096462878</v>
      </c>
      <c r="C16" t="s">
        <v>19</v>
      </c>
    </row>
    <row r="17" spans="1:3" x14ac:dyDescent="0.25">
      <c r="A17" s="3" t="s">
        <v>13</v>
      </c>
      <c r="B17" s="3">
        <f>B9+B16</f>
        <v>97.55993859035371</v>
      </c>
      <c r="C17" s="3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VA</vt:lpstr>
      <vt:lpstr>calcolo Duration</vt:lpstr>
      <vt:lpstr>Effetto duration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2023-03-08T05:57:37Z</dcterms:created>
  <dcterms:modified xsi:type="dcterms:W3CDTF">2023-03-29T12:10:06Z</dcterms:modified>
</cp:coreProperties>
</file>