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orgiarivieccio/Desktop/BUSINESS DATA ANALYSIS/Materiale didattico/Lesson 1-2-3/"/>
    </mc:Choice>
  </mc:AlternateContent>
  <xr:revisionPtr revIDLastSave="0" documentId="13_ncr:1_{F824BECD-0136-6845-956E-1EF2811BB5CD}" xr6:coauthVersionLast="47" xr6:coauthVersionMax="47" xr10:uidLastSave="{00000000-0000-0000-0000-000000000000}"/>
  <bookViews>
    <workbookView xWindow="0" yWindow="580" windowWidth="22940" windowHeight="14320" activeTab="2" xr2:uid="{76C8582C-D14D-C34E-B7BB-C9BBB74B9BC8}"/>
  </bookViews>
  <sheets>
    <sheet name="data" sheetId="1" r:id="rId1"/>
    <sheet name="output" sheetId="2" r:id="rId2"/>
    <sheet name="bivariate scatterplo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5" i="1"/>
  <c r="E6" i="1"/>
  <c r="E7" i="1"/>
  <c r="E8" i="1"/>
  <c r="E9" i="1"/>
  <c r="E10" i="1"/>
  <c r="E11" i="1"/>
  <c r="E12" i="1"/>
  <c r="E4" i="1"/>
  <c r="E3" i="1"/>
  <c r="D3" i="1"/>
  <c r="D5" i="1"/>
  <c r="D6" i="1"/>
  <c r="D7" i="1"/>
  <c r="D8" i="1"/>
  <c r="D9" i="1"/>
  <c r="D10" i="1"/>
  <c r="D11" i="1"/>
  <c r="D12" i="1"/>
  <c r="D4" i="1"/>
  <c r="B21" i="2"/>
  <c r="C13" i="1"/>
  <c r="B13" i="1"/>
</calcChain>
</file>

<file path=xl/sharedStrings.xml><?xml version="1.0" encoding="utf-8"?>
<sst xmlns="http://schemas.openxmlformats.org/spreadsheetml/2006/main" count="50" uniqueCount="44">
  <si>
    <t>x1</t>
  </si>
  <si>
    <t>x2</t>
  </si>
  <si>
    <t>age</t>
  </si>
  <si>
    <t>hours of free time (per week)</t>
  </si>
  <si>
    <t>expenditure to travel (per year)</t>
  </si>
  <si>
    <t>OUTPUT RIEPILOGO</t>
  </si>
  <si>
    <t>R multiplo</t>
  </si>
  <si>
    <t>Errore standard</t>
  </si>
  <si>
    <t>ANALISI VARIANZA</t>
  </si>
  <si>
    <t>Regressione</t>
  </si>
  <si>
    <t>Residuo</t>
  </si>
  <si>
    <t>Totale</t>
  </si>
  <si>
    <t>gdl</t>
  </si>
  <si>
    <t>SQ</t>
  </si>
  <si>
    <t>MQ</t>
  </si>
  <si>
    <t>F</t>
  </si>
  <si>
    <t>Significatività F</t>
  </si>
  <si>
    <t>Stat t</t>
  </si>
  <si>
    <t>Valore di significatività</t>
  </si>
  <si>
    <t>Inferiore 95%</t>
  </si>
  <si>
    <t>Superiore 95%</t>
  </si>
  <si>
    <t>Inferiore 95,0%</t>
  </si>
  <si>
    <t>Superiore 95,0%</t>
  </si>
  <si>
    <t>OUTPUT RESIDUI</t>
  </si>
  <si>
    <t>Osservazione</t>
  </si>
  <si>
    <t>Previsto expenditure to travel (per year)</t>
  </si>
  <si>
    <t>Residui</t>
  </si>
  <si>
    <t>Residui standard</t>
  </si>
  <si>
    <t>OUTPUT DATI</t>
  </si>
  <si>
    <t>Percentile</t>
  </si>
  <si>
    <t>R2</t>
  </si>
  <si>
    <t>of variability of ependiture for traveling</t>
  </si>
  <si>
    <t>is due to your age and free time</t>
  </si>
  <si>
    <t>adjusted R2</t>
  </si>
  <si>
    <t>Observations</t>
  </si>
  <si>
    <t>Regression statistics</t>
  </si>
  <si>
    <t>Coefficients</t>
  </si>
  <si>
    <t>Constant</t>
  </si>
  <si>
    <t>-16544+911,1*age-73,96*freetime</t>
  </si>
  <si>
    <t>-16544+911,1*x1-73,96*x2</t>
  </si>
  <si>
    <t>Y (observed)</t>
  </si>
  <si>
    <t>Y (forecasts)</t>
  </si>
  <si>
    <t>Residuals</t>
  </si>
  <si>
    <t>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</si>
</sst>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9" fontId="0" fillId="0" borderId="0" xfId="0" applyNumberFormat="1" applyFont="1"/>
    <xf numFmtId="0" fontId="0" fillId="0" borderId="1" xfId="0" applyFont="1" applyFill="1" applyBorder="1" applyAlignment="1"/>
    <xf numFmtId="0" fontId="0" fillId="2" borderId="0" xfId="0" quotePrefix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age Tracciato dei residui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data!$B$3:$B$12</c:f>
              <c:numCache>
                <c:formatCode>General</c:formatCode>
                <c:ptCount val="10"/>
                <c:pt idx="0">
                  <c:v>23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29</c:v>
                </c:pt>
                <c:pt idx="5">
                  <c:v>26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24</c:v>
                </c:pt>
              </c:numCache>
            </c:numRef>
          </c:xVal>
          <c:yVal>
            <c:numRef>
              <c:f>output!$C$26:$C$35</c:f>
              <c:numCache>
                <c:formatCode>General</c:formatCode>
                <c:ptCount val="10"/>
                <c:pt idx="0">
                  <c:v>-932.02203460870396</c:v>
                </c:pt>
                <c:pt idx="1">
                  <c:v>2348.8825519429997</c:v>
                </c:pt>
                <c:pt idx="2">
                  <c:v>-843.12466319381883</c:v>
                </c:pt>
                <c:pt idx="3">
                  <c:v>200.96176875636411</c:v>
                </c:pt>
                <c:pt idx="4">
                  <c:v>1009.6790611340675</c:v>
                </c:pt>
                <c:pt idx="5">
                  <c:v>-35.131878330637846</c:v>
                </c:pt>
                <c:pt idx="6">
                  <c:v>2417.2714208730031</c:v>
                </c:pt>
                <c:pt idx="7">
                  <c:v>-810.46494221902685</c:v>
                </c:pt>
                <c:pt idx="8">
                  <c:v>-2530.6493623136321</c:v>
                </c:pt>
                <c:pt idx="9">
                  <c:v>-825.4019220405944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2C-4946-A646-34A019075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121328"/>
        <c:axId val="925251376"/>
      </c:scatterChart>
      <c:valAx>
        <c:axId val="79312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5251376"/>
        <c:crosses val="autoZero"/>
        <c:crossBetween val="midCat"/>
      </c:valAx>
      <c:valAx>
        <c:axId val="925251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312132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hours of free time (per week) Tracciato dei residui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strRef>
              <c:f>output!$C$3:$C$12</c:f>
              <c:strCache>
                <c:ptCount val="10"/>
                <c:pt idx="8">
                  <c:v>SQ</c:v>
                </c:pt>
                <c:pt idx="9">
                  <c:v>41512625,73</c:v>
                </c:pt>
              </c:strCache>
            </c:strRef>
          </c:xVal>
          <c:yVal>
            <c:numRef>
              <c:f>output!$C$26:$C$35</c:f>
              <c:numCache>
                <c:formatCode>General</c:formatCode>
                <c:ptCount val="10"/>
                <c:pt idx="0">
                  <c:v>-932.02203460870396</c:v>
                </c:pt>
                <c:pt idx="1">
                  <c:v>2348.8825519429997</c:v>
                </c:pt>
                <c:pt idx="2">
                  <c:v>-843.12466319381883</c:v>
                </c:pt>
                <c:pt idx="3">
                  <c:v>200.96176875636411</c:v>
                </c:pt>
                <c:pt idx="4">
                  <c:v>1009.6790611340675</c:v>
                </c:pt>
                <c:pt idx="5">
                  <c:v>-35.131878330637846</c:v>
                </c:pt>
                <c:pt idx="6">
                  <c:v>2417.2714208730031</c:v>
                </c:pt>
                <c:pt idx="7">
                  <c:v>-810.46494221902685</c:v>
                </c:pt>
                <c:pt idx="8">
                  <c:v>-2530.6493623136321</c:v>
                </c:pt>
                <c:pt idx="9">
                  <c:v>-825.4019220405944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96-8341-BCB3-B4A5E1E76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104671"/>
        <c:axId val="793019856"/>
      </c:scatterChart>
      <c:valAx>
        <c:axId val="1037104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hours of free time (per week)</a:t>
                </a:r>
              </a:p>
            </c:rich>
          </c:tx>
          <c:overlay val="0"/>
        </c:title>
        <c:majorTickMark val="out"/>
        <c:minorTickMark val="none"/>
        <c:tickLblPos val="nextTo"/>
        <c:crossAx val="793019856"/>
        <c:crosses val="autoZero"/>
        <c:crossBetween val="midCat"/>
      </c:valAx>
      <c:valAx>
        <c:axId val="79301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104671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age Tracciato delle approssimazioni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expenditure to travel (per year)</c:v>
          </c:tx>
          <c:spPr>
            <a:ln w="19050">
              <a:noFill/>
            </a:ln>
          </c:spPr>
          <c:xVal>
            <c:numRef>
              <c:f>data!$B$3:$B$12</c:f>
              <c:numCache>
                <c:formatCode>General</c:formatCode>
                <c:ptCount val="10"/>
                <c:pt idx="0">
                  <c:v>23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29</c:v>
                </c:pt>
                <c:pt idx="5">
                  <c:v>26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24</c:v>
                </c:pt>
              </c:numCache>
            </c:numRef>
          </c:xVal>
          <c:yVal>
            <c:numRef>
              <c:f>data!$A$3:$A$12</c:f>
              <c:numCache>
                <c:formatCode>General</c:formatCode>
                <c:ptCount val="10"/>
                <c:pt idx="0">
                  <c:v>2000</c:v>
                </c:pt>
                <c:pt idx="1">
                  <c:v>4000</c:v>
                </c:pt>
                <c:pt idx="2">
                  <c:v>3000</c:v>
                </c:pt>
                <c:pt idx="3">
                  <c:v>2000</c:v>
                </c:pt>
                <c:pt idx="4">
                  <c:v>10000</c:v>
                </c:pt>
                <c:pt idx="5">
                  <c:v>6000</c:v>
                </c:pt>
                <c:pt idx="6">
                  <c:v>7000</c:v>
                </c:pt>
                <c:pt idx="7">
                  <c:v>3500</c:v>
                </c:pt>
                <c:pt idx="8">
                  <c:v>2200</c:v>
                </c:pt>
                <c:pt idx="9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3D-E743-928E-B77BCBBB987D}"/>
            </c:ext>
          </c:extLst>
        </c:ser>
        <c:ser>
          <c:idx val="1"/>
          <c:order val="1"/>
          <c:tx>
            <c:v>Previsto expenditure to travel (per year)</c:v>
          </c:tx>
          <c:spPr>
            <a:ln w="19050">
              <a:noFill/>
            </a:ln>
          </c:spPr>
          <c:xVal>
            <c:numRef>
              <c:f>data!$B$3:$B$12</c:f>
              <c:numCache>
                <c:formatCode>General</c:formatCode>
                <c:ptCount val="10"/>
                <c:pt idx="0">
                  <c:v>23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29</c:v>
                </c:pt>
                <c:pt idx="5">
                  <c:v>26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24</c:v>
                </c:pt>
              </c:numCache>
            </c:numRef>
          </c:xVal>
          <c:yVal>
            <c:numRef>
              <c:f>output!$B$26:$B$35</c:f>
              <c:numCache>
                <c:formatCode>General</c:formatCode>
                <c:ptCount val="10"/>
                <c:pt idx="0">
                  <c:v>2932.022034608704</c:v>
                </c:pt>
                <c:pt idx="1">
                  <c:v>1651.1174480570003</c:v>
                </c:pt>
                <c:pt idx="2">
                  <c:v>3843.1246631938188</c:v>
                </c:pt>
                <c:pt idx="3">
                  <c:v>1799.0382312436359</c:v>
                </c:pt>
                <c:pt idx="4">
                  <c:v>8990.3209388659325</c:v>
                </c:pt>
                <c:pt idx="5">
                  <c:v>6035.1318783306378</c:v>
                </c:pt>
                <c:pt idx="6">
                  <c:v>4582.7285791269969</c:v>
                </c:pt>
                <c:pt idx="7">
                  <c:v>4310.4649422190269</c:v>
                </c:pt>
                <c:pt idx="8">
                  <c:v>4730.6493623136321</c:v>
                </c:pt>
                <c:pt idx="9">
                  <c:v>3325.4019220405944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3D-E743-928E-B77BCBBB9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779680"/>
        <c:axId val="946781408"/>
      </c:scatterChart>
      <c:valAx>
        <c:axId val="9467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6781408"/>
        <c:crosses val="autoZero"/>
        <c:crossBetween val="midCat"/>
      </c:valAx>
      <c:valAx>
        <c:axId val="94678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expenditure to travel (per year)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677968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hours of free time (per week) Tracciato delle approssimazioni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expenditure to travel (per year)</c:v>
          </c:tx>
          <c:spPr>
            <a:ln w="19050">
              <a:noFill/>
            </a:ln>
          </c:spPr>
          <c:xVal>
            <c:strRef>
              <c:f>output!$C$3:$C$12</c:f>
              <c:strCache>
                <c:ptCount val="10"/>
                <c:pt idx="8">
                  <c:v>SQ</c:v>
                </c:pt>
                <c:pt idx="9">
                  <c:v>41512625,73</c:v>
                </c:pt>
              </c:strCache>
            </c:strRef>
          </c:xVal>
          <c:yVal>
            <c:numRef>
              <c:f>data!$A$3:$A$12</c:f>
              <c:numCache>
                <c:formatCode>General</c:formatCode>
                <c:ptCount val="10"/>
                <c:pt idx="0">
                  <c:v>2000</c:v>
                </c:pt>
                <c:pt idx="1">
                  <c:v>4000</c:v>
                </c:pt>
                <c:pt idx="2">
                  <c:v>3000</c:v>
                </c:pt>
                <c:pt idx="3">
                  <c:v>2000</c:v>
                </c:pt>
                <c:pt idx="4">
                  <c:v>10000</c:v>
                </c:pt>
                <c:pt idx="5">
                  <c:v>6000</c:v>
                </c:pt>
                <c:pt idx="6">
                  <c:v>7000</c:v>
                </c:pt>
                <c:pt idx="7">
                  <c:v>3500</c:v>
                </c:pt>
                <c:pt idx="8">
                  <c:v>2200</c:v>
                </c:pt>
                <c:pt idx="9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9D-8745-8631-6D5E5906F5AC}"/>
            </c:ext>
          </c:extLst>
        </c:ser>
        <c:ser>
          <c:idx val="1"/>
          <c:order val="1"/>
          <c:tx>
            <c:v>Previsto expenditure to travel (per year)</c:v>
          </c:tx>
          <c:spPr>
            <a:ln w="19050">
              <a:noFill/>
            </a:ln>
          </c:spPr>
          <c:xVal>
            <c:strRef>
              <c:f>output!$C$3:$C$12</c:f>
              <c:strCache>
                <c:ptCount val="10"/>
                <c:pt idx="8">
                  <c:v>SQ</c:v>
                </c:pt>
                <c:pt idx="9">
                  <c:v>41512625,73</c:v>
                </c:pt>
              </c:strCache>
            </c:strRef>
          </c:xVal>
          <c:yVal>
            <c:numRef>
              <c:f>output!$B$26:$B$35</c:f>
              <c:numCache>
                <c:formatCode>General</c:formatCode>
                <c:ptCount val="10"/>
                <c:pt idx="0">
                  <c:v>2932.022034608704</c:v>
                </c:pt>
                <c:pt idx="1">
                  <c:v>1651.1174480570003</c:v>
                </c:pt>
                <c:pt idx="2">
                  <c:v>3843.1246631938188</c:v>
                </c:pt>
                <c:pt idx="3">
                  <c:v>1799.0382312436359</c:v>
                </c:pt>
                <c:pt idx="4">
                  <c:v>8990.3209388659325</c:v>
                </c:pt>
                <c:pt idx="5">
                  <c:v>6035.1318783306378</c:v>
                </c:pt>
                <c:pt idx="6">
                  <c:v>4582.7285791269969</c:v>
                </c:pt>
                <c:pt idx="7">
                  <c:v>4310.4649422190269</c:v>
                </c:pt>
                <c:pt idx="8">
                  <c:v>4730.6493623136321</c:v>
                </c:pt>
                <c:pt idx="9">
                  <c:v>3325.4019220405944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9D-8745-8631-6D5E5906F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677968"/>
        <c:axId val="792940704"/>
      </c:scatterChart>
      <c:valAx>
        <c:axId val="79367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hours of free time (per week)</a:t>
                </a:r>
              </a:p>
            </c:rich>
          </c:tx>
          <c:overlay val="0"/>
        </c:title>
        <c:majorTickMark val="out"/>
        <c:minorTickMark val="none"/>
        <c:tickLblPos val="nextTo"/>
        <c:crossAx val="792940704"/>
        <c:crosses val="autoZero"/>
        <c:crossBetween val="midCat"/>
      </c:valAx>
      <c:valAx>
        <c:axId val="792940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expenditure to travel (per year)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3677968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Tracciato della probabilità normale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output!$F$26:$F$35</c:f>
              <c:numCache>
                <c:formatCode>General</c:formatCode>
                <c:ptCount val="10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</c:numCache>
            </c:numRef>
          </c:xVal>
          <c:yVal>
            <c:numRef>
              <c:f>output!$G$26:$G$35</c:f>
              <c:numCache>
                <c:formatCode>General</c:formatCode>
                <c:ptCount val="10"/>
                <c:pt idx="0">
                  <c:v>2000</c:v>
                </c:pt>
                <c:pt idx="1">
                  <c:v>2000</c:v>
                </c:pt>
                <c:pt idx="2">
                  <c:v>2200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6000</c:v>
                </c:pt>
                <c:pt idx="8">
                  <c:v>7000</c:v>
                </c:pt>
                <c:pt idx="9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4A-4A48-8D25-57E0642AB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751263"/>
        <c:axId val="1156034911"/>
      </c:scatterChart>
      <c:valAx>
        <c:axId val="1155751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Percentile campionaria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6034911"/>
        <c:crosses val="autoZero"/>
        <c:crossBetween val="midCat"/>
      </c:valAx>
      <c:valAx>
        <c:axId val="115603491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expenditure to travel (per year)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5751263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'bivariate scatterplot'!$D$3</c:f>
              <c:strCache>
                <c:ptCount val="1"/>
                <c:pt idx="0">
                  <c:v>expenditure to travel (per year)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'bivariate scatterplot'!$C$4:$C$13</c:f>
              <c:numCache>
                <c:formatCode>General</c:formatCode>
                <c:ptCount val="10"/>
                <c:pt idx="0">
                  <c:v>23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29</c:v>
                </c:pt>
                <c:pt idx="5">
                  <c:v>26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24</c:v>
                </c:pt>
              </c:numCache>
            </c:numRef>
          </c:xVal>
          <c:yVal>
            <c:numRef>
              <c:f>'bivariate scatterplot'!$D$4:$D$13</c:f>
              <c:numCache>
                <c:formatCode>General</c:formatCode>
                <c:ptCount val="10"/>
                <c:pt idx="0">
                  <c:v>2000</c:v>
                </c:pt>
                <c:pt idx="1">
                  <c:v>4000</c:v>
                </c:pt>
                <c:pt idx="2">
                  <c:v>3000</c:v>
                </c:pt>
                <c:pt idx="3">
                  <c:v>2000</c:v>
                </c:pt>
                <c:pt idx="4">
                  <c:v>10000</c:v>
                </c:pt>
                <c:pt idx="5">
                  <c:v>6000</c:v>
                </c:pt>
                <c:pt idx="6">
                  <c:v>7000</c:v>
                </c:pt>
                <c:pt idx="7">
                  <c:v>3500</c:v>
                </c:pt>
                <c:pt idx="8">
                  <c:v>2200</c:v>
                </c:pt>
                <c:pt idx="9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B2-E349-AA6C-1557386D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153712"/>
        <c:axId val="1027902207"/>
      </c:scatterChart>
      <c:valAx>
        <c:axId val="197415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902207"/>
        <c:crosses val="autoZero"/>
        <c:crossBetween val="midCat"/>
      </c:valAx>
      <c:valAx>
        <c:axId val="102790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4153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279400</xdr:colOff>
      <xdr:row>1</xdr:row>
      <xdr:rowOff>63500</xdr:rowOff>
    </xdr:from>
    <xdr:to>
      <xdr:col>15</xdr:col>
      <xdr:colOff>279400</xdr:colOff>
      <xdr:row>11</xdr:row>
      <xdr:rowOff>63500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31F083C-4DF6-B9A1-638D-149B2ACD2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279400</xdr:colOff>
      <xdr:row>3</xdr:row>
      <xdr:rowOff>63500</xdr:rowOff>
    </xdr:from>
    <xdr:to>
      <xdr:col>16</xdr:col>
      <xdr:colOff>279400</xdr:colOff>
      <xdr:row>13</xdr:row>
      <xdr:rowOff>63500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E70DA37-C652-B43D-7004-8F3C877B5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279400</xdr:colOff>
      <xdr:row>5</xdr:row>
      <xdr:rowOff>63500</xdr:rowOff>
    </xdr:from>
    <xdr:to>
      <xdr:col>17</xdr:col>
      <xdr:colOff>279400</xdr:colOff>
      <xdr:row>15</xdr:row>
      <xdr:rowOff>50800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C92E5CE-E4E3-9BFA-FD96-7A27D8821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279400</xdr:colOff>
      <xdr:row>7</xdr:row>
      <xdr:rowOff>63500</xdr:rowOff>
    </xdr:from>
    <xdr:to>
      <xdr:col>18</xdr:col>
      <xdr:colOff>279400</xdr:colOff>
      <xdr:row>17</xdr:row>
      <xdr:rowOff>63500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EB6246E-B415-2C13-0EFD-99A643DD2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279400</xdr:colOff>
      <xdr:row>9</xdr:row>
      <xdr:rowOff>63500</xdr:rowOff>
    </xdr:from>
    <xdr:to>
      <xdr:col>19</xdr:col>
      <xdr:colOff>279400</xdr:colOff>
      <xdr:row>19</xdr:row>
      <xdr:rowOff>50800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BD6B3B8-6342-9CA4-6A82-FD99AE1EC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</xdr:row>
      <xdr:rowOff>228600</xdr:rowOff>
    </xdr:from>
    <xdr:to>
      <xdr:col>25</xdr:col>
      <xdr:colOff>622300</xdr:colOff>
      <xdr:row>17</xdr:row>
      <xdr:rowOff>196850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5565AF-3566-6A5E-CB4E-6102F0212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A147-C909-5C40-917F-16D7CFD0000C}">
  <dimension ref="A1:E13"/>
  <sheetViews>
    <sheetView zoomScale="138" zoomScaleNormal="138" workbookViewId="0">
      <selection activeCell="C11" sqref="C11"/>
    </sheetView>
  </sheetViews>
  <sheetFormatPr baseColWidth="10" defaultRowHeight="16" x14ac:dyDescent="0.2"/>
  <cols>
    <col min="1" max="1" width="26.33203125" style="9" customWidth="1"/>
    <col min="2" max="2" width="7.5" style="9" customWidth="1"/>
    <col min="3" max="3" width="11.33203125" style="9" customWidth="1"/>
    <col min="4" max="4" width="23.33203125" style="10" customWidth="1"/>
    <col min="5" max="5" width="10.83203125" style="9"/>
    <col min="6" max="16384" width="10.83203125" style="11"/>
  </cols>
  <sheetData>
    <row r="1" spans="1:5" x14ac:dyDescent="0.2">
      <c r="A1" s="8" t="s">
        <v>40</v>
      </c>
      <c r="B1" s="9" t="s">
        <v>0</v>
      </c>
      <c r="C1" s="9" t="s">
        <v>1</v>
      </c>
      <c r="D1" s="10" t="s">
        <v>41</v>
      </c>
      <c r="E1" s="10" t="s">
        <v>42</v>
      </c>
    </row>
    <row r="2" spans="1:5" ht="51" x14ac:dyDescent="0.2">
      <c r="A2" s="12" t="s">
        <v>4</v>
      </c>
      <c r="B2" s="13" t="s">
        <v>2</v>
      </c>
      <c r="C2" s="13" t="s">
        <v>3</v>
      </c>
      <c r="D2" s="14" t="s">
        <v>38</v>
      </c>
      <c r="E2" s="10" t="s">
        <v>43</v>
      </c>
    </row>
    <row r="3" spans="1:5" x14ac:dyDescent="0.2">
      <c r="A3" s="8">
        <v>2000</v>
      </c>
      <c r="B3" s="9">
        <v>23</v>
      </c>
      <c r="C3" s="9">
        <v>20</v>
      </c>
      <c r="D3" s="14">
        <f>-16544+911.1*B3-73.96*C3</f>
        <v>2932.0999999999995</v>
      </c>
      <c r="E3" s="10">
        <f>+A3-D3</f>
        <v>-932.09999999999945</v>
      </c>
    </row>
    <row r="4" spans="1:5" x14ac:dyDescent="0.2">
      <c r="A4" s="8">
        <v>4000</v>
      </c>
      <c r="B4" s="9">
        <v>22</v>
      </c>
      <c r="C4" s="9">
        <v>25</v>
      </c>
      <c r="D4" s="14">
        <f>-16544+911.1*B4-73.96*C4</f>
        <v>1651.200000000001</v>
      </c>
      <c r="E4" s="10">
        <f>+A4-D4</f>
        <v>2348.7999999999993</v>
      </c>
    </row>
    <row r="5" spans="1:5" x14ac:dyDescent="0.2">
      <c r="A5" s="8">
        <v>3000</v>
      </c>
      <c r="B5" s="9">
        <v>24</v>
      </c>
      <c r="C5" s="9">
        <v>20</v>
      </c>
      <c r="D5" s="14">
        <f t="shared" ref="D5:D12" si="0">-16544+911.1*B5-73.96*C5</f>
        <v>3843.2000000000016</v>
      </c>
      <c r="E5" s="10">
        <f t="shared" ref="E5:E12" si="1">+A5-D5</f>
        <v>-843.20000000000164</v>
      </c>
    </row>
    <row r="6" spans="1:5" x14ac:dyDescent="0.2">
      <c r="A6" s="8">
        <v>2000</v>
      </c>
      <c r="B6" s="9">
        <v>22</v>
      </c>
      <c r="C6" s="9">
        <v>23</v>
      </c>
      <c r="D6" s="14">
        <f t="shared" si="0"/>
        <v>1799.1200000000008</v>
      </c>
      <c r="E6" s="10">
        <f t="shared" si="1"/>
        <v>200.8799999999992</v>
      </c>
    </row>
    <row r="7" spans="1:5" x14ac:dyDescent="0.2">
      <c r="A7" s="8">
        <v>10000</v>
      </c>
      <c r="B7" s="9">
        <v>29</v>
      </c>
      <c r="C7" s="9">
        <v>12</v>
      </c>
      <c r="D7" s="14">
        <f t="shared" si="0"/>
        <v>8990.380000000001</v>
      </c>
      <c r="E7" s="10">
        <f t="shared" si="1"/>
        <v>1009.619999999999</v>
      </c>
    </row>
    <row r="8" spans="1:5" x14ac:dyDescent="0.2">
      <c r="A8" s="8">
        <v>6000</v>
      </c>
      <c r="B8" s="9">
        <v>26</v>
      </c>
      <c r="C8" s="9">
        <v>15</v>
      </c>
      <c r="D8" s="14">
        <f t="shared" si="0"/>
        <v>6035.2000000000025</v>
      </c>
      <c r="E8" s="10">
        <f t="shared" si="1"/>
        <v>-35.200000000002547</v>
      </c>
    </row>
    <row r="9" spans="1:5" x14ac:dyDescent="0.2">
      <c r="A9" s="8">
        <v>7000</v>
      </c>
      <c r="B9" s="9">
        <v>24</v>
      </c>
      <c r="C9" s="9">
        <v>10</v>
      </c>
      <c r="D9" s="14">
        <f t="shared" si="0"/>
        <v>4582.8000000000011</v>
      </c>
      <c r="E9" s="10">
        <f t="shared" si="1"/>
        <v>2417.1999999999989</v>
      </c>
    </row>
    <row r="10" spans="1:5" x14ac:dyDescent="0.2">
      <c r="A10" s="8">
        <v>3500</v>
      </c>
      <c r="B10" s="9">
        <v>25</v>
      </c>
      <c r="C10" s="9">
        <v>26</v>
      </c>
      <c r="D10" s="14">
        <f t="shared" si="0"/>
        <v>4310.54</v>
      </c>
      <c r="E10" s="10">
        <f t="shared" si="1"/>
        <v>-810.54</v>
      </c>
    </row>
    <row r="11" spans="1:5" x14ac:dyDescent="0.2">
      <c r="A11" s="8">
        <v>2200</v>
      </c>
      <c r="B11" s="9">
        <v>24</v>
      </c>
      <c r="C11" s="9">
        <v>8</v>
      </c>
      <c r="D11" s="14">
        <f t="shared" si="0"/>
        <v>4730.7200000000012</v>
      </c>
      <c r="E11" s="10">
        <f t="shared" si="1"/>
        <v>-2530.7200000000012</v>
      </c>
    </row>
    <row r="12" spans="1:5" x14ac:dyDescent="0.2">
      <c r="A12" s="8">
        <v>2500</v>
      </c>
      <c r="B12" s="9">
        <v>24</v>
      </c>
      <c r="C12" s="9">
        <v>27</v>
      </c>
      <c r="D12" s="14">
        <f t="shared" si="0"/>
        <v>3325.4800000000014</v>
      </c>
      <c r="E12" s="10">
        <f t="shared" si="1"/>
        <v>-825.48000000000138</v>
      </c>
    </row>
    <row r="13" spans="1:5" x14ac:dyDescent="0.2">
      <c r="B13" s="15">
        <f>+CORREL(A3:A12,B3:B12)</f>
        <v>0.79116282131435378</v>
      </c>
      <c r="C13" s="15">
        <f>+CORREL(A3:A12,C3:C12)</f>
        <v>-0.50077370971515145</v>
      </c>
      <c r="E13" s="9">
        <f>+SUM(E3:E12)/10</f>
        <v>-7.4000000000978616E-2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8B17B-79DF-274D-9BE0-90FF1E69A8D1}">
  <dimension ref="A1:I35"/>
  <sheetViews>
    <sheetView workbookViewId="0">
      <selection sqref="A1:XFD1048576"/>
    </sheetView>
  </sheetViews>
  <sheetFormatPr baseColWidth="10" defaultRowHeight="16" x14ac:dyDescent="0.2"/>
  <cols>
    <col min="1" max="1" width="76" style="11" customWidth="1"/>
    <col min="2" max="2" width="27.6640625" style="11" customWidth="1"/>
    <col min="3" max="3" width="15" style="11" bestFit="1" customWidth="1"/>
    <col min="4" max="4" width="18.5" style="11" bestFit="1" customWidth="1"/>
    <col min="5" max="9" width="11" style="11" bestFit="1" customWidth="1"/>
    <col min="10" max="16384" width="10.83203125" style="11"/>
  </cols>
  <sheetData>
    <row r="1" spans="1:9" x14ac:dyDescent="0.2">
      <c r="A1" s="11" t="s">
        <v>5</v>
      </c>
    </row>
    <row r="2" spans="1:9" ht="17" thickBot="1" x14ac:dyDescent="0.25"/>
    <row r="3" spans="1:9" x14ac:dyDescent="0.2">
      <c r="A3" s="2" t="s">
        <v>35</v>
      </c>
      <c r="B3" s="2"/>
    </row>
    <row r="4" spans="1:9" x14ac:dyDescent="0.2">
      <c r="A4" s="16" t="s">
        <v>6</v>
      </c>
      <c r="B4" s="16">
        <v>0.81010113205521816</v>
      </c>
    </row>
    <row r="5" spans="1:9" x14ac:dyDescent="0.2">
      <c r="A5" s="17" t="s">
        <v>30</v>
      </c>
      <c r="B5" s="17">
        <v>0.656263844157146</v>
      </c>
      <c r="D5" s="18">
        <v>0.66</v>
      </c>
      <c r="E5" s="11" t="s">
        <v>31</v>
      </c>
    </row>
    <row r="6" spans="1:9" x14ac:dyDescent="0.2">
      <c r="A6" s="16" t="s">
        <v>33</v>
      </c>
      <c r="B6" s="16">
        <v>0.55805351391633062</v>
      </c>
      <c r="E6" s="11" t="s">
        <v>32</v>
      </c>
    </row>
    <row r="7" spans="1:9" x14ac:dyDescent="0.2">
      <c r="A7" s="16" t="s">
        <v>7</v>
      </c>
      <c r="B7" s="16">
        <v>1762.4404457616461</v>
      </c>
    </row>
    <row r="8" spans="1:9" ht="17" thickBot="1" x14ac:dyDescent="0.25">
      <c r="A8" s="19" t="s">
        <v>34</v>
      </c>
      <c r="B8" s="19">
        <v>10</v>
      </c>
    </row>
    <row r="10" spans="1:9" ht="17" thickBot="1" x14ac:dyDescent="0.25">
      <c r="A10" s="11" t="s">
        <v>8</v>
      </c>
    </row>
    <row r="11" spans="1:9" x14ac:dyDescent="0.2">
      <c r="A11" s="1"/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</row>
    <row r="12" spans="1:9" x14ac:dyDescent="0.2">
      <c r="A12" s="16" t="s">
        <v>9</v>
      </c>
      <c r="B12" s="16">
        <v>2</v>
      </c>
      <c r="C12" s="16">
        <v>41512625.726004429</v>
      </c>
      <c r="D12" s="16">
        <v>20756312.863002215</v>
      </c>
      <c r="E12" s="16">
        <v>6.6822282599800085</v>
      </c>
      <c r="F12" s="16">
        <v>2.3811582273480625E-2</v>
      </c>
    </row>
    <row r="13" spans="1:9" x14ac:dyDescent="0.2">
      <c r="A13" s="16" t="s">
        <v>10</v>
      </c>
      <c r="B13" s="16">
        <v>7</v>
      </c>
      <c r="C13" s="16">
        <v>21743374.273995571</v>
      </c>
      <c r="D13" s="16">
        <v>3106196.3248565099</v>
      </c>
      <c r="E13" s="16"/>
      <c r="F13" s="16"/>
    </row>
    <row r="14" spans="1:9" ht="17" thickBot="1" x14ac:dyDescent="0.25">
      <c r="A14" s="19" t="s">
        <v>11</v>
      </c>
      <c r="B14" s="19">
        <v>9</v>
      </c>
      <c r="C14" s="19">
        <v>63256000</v>
      </c>
      <c r="D14" s="19"/>
      <c r="E14" s="19"/>
      <c r="F14" s="19"/>
    </row>
    <row r="15" spans="1:9" ht="17" thickBot="1" x14ac:dyDescent="0.25"/>
    <row r="16" spans="1:9" x14ac:dyDescent="0.2">
      <c r="A16" s="1"/>
      <c r="B16" s="1" t="s">
        <v>36</v>
      </c>
      <c r="C16" s="1" t="s">
        <v>7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22</v>
      </c>
    </row>
    <row r="17" spans="1:9" x14ac:dyDescent="0.2">
      <c r="A17" s="16" t="s">
        <v>37</v>
      </c>
      <c r="B17" s="16">
        <v>-16544.130590982575</v>
      </c>
      <c r="C17" s="16">
        <v>8629.133681584115</v>
      </c>
      <c r="D17" s="16">
        <v>-1.9172411972583376</v>
      </c>
      <c r="E17" s="16">
        <v>9.6721619385394572E-2</v>
      </c>
      <c r="F17" s="16">
        <v>-36948.789364692508</v>
      </c>
      <c r="G17" s="16">
        <v>3860.5281827273539</v>
      </c>
      <c r="H17" s="16">
        <v>-36948.789364692508</v>
      </c>
      <c r="I17" s="16">
        <v>3860.5281827273539</v>
      </c>
    </row>
    <row r="18" spans="1:9" x14ac:dyDescent="0.2">
      <c r="A18" s="16" t="s">
        <v>2</v>
      </c>
      <c r="B18" s="16">
        <v>911.10262858511453</v>
      </c>
      <c r="C18" s="16">
        <v>317.059712799414</v>
      </c>
      <c r="D18" s="16">
        <v>2.8735994886916409</v>
      </c>
      <c r="E18" s="16">
        <v>2.3868881545471714E-2</v>
      </c>
      <c r="F18" s="16">
        <v>161.37554249657683</v>
      </c>
      <c r="G18" s="16">
        <v>1660.8297146736522</v>
      </c>
      <c r="H18" s="16">
        <v>161.37554249657683</v>
      </c>
      <c r="I18" s="16">
        <v>1660.8297146736522</v>
      </c>
    </row>
    <row r="19" spans="1:9" ht="17" thickBot="1" x14ac:dyDescent="0.25">
      <c r="A19" s="19" t="s">
        <v>3</v>
      </c>
      <c r="B19" s="19">
        <v>-73.96039159331778</v>
      </c>
      <c r="C19" s="19">
        <v>94.115403189358105</v>
      </c>
      <c r="D19" s="19">
        <v>-0.78584789616754991</v>
      </c>
      <c r="E19" s="19">
        <v>0.45772745900200584</v>
      </c>
      <c r="F19" s="19">
        <v>-296.50795642330689</v>
      </c>
      <c r="G19" s="19">
        <v>148.58717323667133</v>
      </c>
      <c r="H19" s="19">
        <v>-296.50795642330689</v>
      </c>
      <c r="I19" s="19">
        <v>148.58717323667133</v>
      </c>
    </row>
    <row r="21" spans="1:9" x14ac:dyDescent="0.2">
      <c r="A21" s="20" t="s">
        <v>39</v>
      </c>
      <c r="B21" s="20">
        <f>-16544+911.1*23-73.96*25</f>
        <v>2562.2999999999993</v>
      </c>
    </row>
    <row r="23" spans="1:9" x14ac:dyDescent="0.2">
      <c r="A23" s="11" t="s">
        <v>23</v>
      </c>
      <c r="F23" s="11" t="s">
        <v>28</v>
      </c>
    </row>
    <row r="24" spans="1:9" ht="17" thickBot="1" x14ac:dyDescent="0.25"/>
    <row r="25" spans="1:9" x14ac:dyDescent="0.2">
      <c r="A25" s="1" t="s">
        <v>24</v>
      </c>
      <c r="B25" s="1" t="s">
        <v>25</v>
      </c>
      <c r="C25" s="1" t="s">
        <v>26</v>
      </c>
      <c r="D25" s="1" t="s">
        <v>27</v>
      </c>
      <c r="F25" s="1" t="s">
        <v>29</v>
      </c>
      <c r="G25" s="1" t="s">
        <v>4</v>
      </c>
    </row>
    <row r="26" spans="1:9" x14ac:dyDescent="0.2">
      <c r="A26" s="16">
        <v>1</v>
      </c>
      <c r="B26" s="16">
        <v>2932.022034608704</v>
      </c>
      <c r="C26" s="16">
        <v>-932.02203460870396</v>
      </c>
      <c r="D26" s="16">
        <v>-0.59963084368214947</v>
      </c>
      <c r="F26" s="16">
        <v>5</v>
      </c>
      <c r="G26" s="16">
        <v>2000</v>
      </c>
    </row>
    <row r="27" spans="1:9" x14ac:dyDescent="0.2">
      <c r="A27" s="16">
        <v>2</v>
      </c>
      <c r="B27" s="16">
        <v>1651.1174480570003</v>
      </c>
      <c r="C27" s="16">
        <v>2348.8825519429997</v>
      </c>
      <c r="D27" s="16">
        <v>1.5111900513416336</v>
      </c>
      <c r="F27" s="16">
        <v>15</v>
      </c>
      <c r="G27" s="16">
        <v>2000</v>
      </c>
    </row>
    <row r="28" spans="1:9" x14ac:dyDescent="0.2">
      <c r="A28" s="16">
        <v>3</v>
      </c>
      <c r="B28" s="16">
        <v>3843.1246631938188</v>
      </c>
      <c r="C28" s="16">
        <v>-843.12466319381883</v>
      </c>
      <c r="D28" s="16">
        <v>-0.54243733983434339</v>
      </c>
      <c r="F28" s="16">
        <v>25</v>
      </c>
      <c r="G28" s="16">
        <v>2200</v>
      </c>
    </row>
    <row r="29" spans="1:9" x14ac:dyDescent="0.2">
      <c r="A29" s="16">
        <v>4</v>
      </c>
      <c r="B29" s="16">
        <v>1799.0382312436359</v>
      </c>
      <c r="C29" s="16">
        <v>200.96176875636411</v>
      </c>
      <c r="D29" s="16">
        <v>0.1292918734457035</v>
      </c>
      <c r="F29" s="16">
        <v>35</v>
      </c>
      <c r="G29" s="16">
        <v>2500</v>
      </c>
    </row>
    <row r="30" spans="1:9" x14ac:dyDescent="0.2">
      <c r="A30" s="16">
        <v>5</v>
      </c>
      <c r="B30" s="16">
        <v>8990.3209388659325</v>
      </c>
      <c r="C30" s="16">
        <v>1009.6790611340675</v>
      </c>
      <c r="D30" s="16">
        <v>0.64959269716214874</v>
      </c>
      <c r="F30" s="16">
        <v>45</v>
      </c>
      <c r="G30" s="16">
        <v>3000</v>
      </c>
    </row>
    <row r="31" spans="1:9" x14ac:dyDescent="0.2">
      <c r="A31" s="16">
        <v>6</v>
      </c>
      <c r="B31" s="16">
        <v>6035.1318783306378</v>
      </c>
      <c r="C31" s="16">
        <v>-35.131878330637846</v>
      </c>
      <c r="D31" s="16">
        <v>-2.2602639273848629E-2</v>
      </c>
      <c r="F31" s="16">
        <v>55</v>
      </c>
      <c r="G31" s="16">
        <v>3500</v>
      </c>
    </row>
    <row r="32" spans="1:9" x14ac:dyDescent="0.2">
      <c r="A32" s="16">
        <v>7</v>
      </c>
      <c r="B32" s="16">
        <v>4582.7285791269969</v>
      </c>
      <c r="C32" s="16">
        <v>2417.2714208730031</v>
      </c>
      <c r="D32" s="16">
        <v>1.5551890917636582</v>
      </c>
      <c r="F32" s="16">
        <v>65</v>
      </c>
      <c r="G32" s="16">
        <v>4000</v>
      </c>
    </row>
    <row r="33" spans="1:7" x14ac:dyDescent="0.2">
      <c r="A33" s="16">
        <v>8</v>
      </c>
      <c r="B33" s="16">
        <v>4310.4649422190269</v>
      </c>
      <c r="C33" s="16">
        <v>-810.46494221902685</v>
      </c>
      <c r="D33" s="16">
        <v>-0.52142520137051396</v>
      </c>
      <c r="F33" s="16">
        <v>75</v>
      </c>
      <c r="G33" s="16">
        <v>6000</v>
      </c>
    </row>
    <row r="34" spans="1:7" x14ac:dyDescent="0.2">
      <c r="A34" s="16">
        <v>9</v>
      </c>
      <c r="B34" s="16">
        <v>4730.6493623136321</v>
      </c>
      <c r="C34" s="16">
        <v>-2530.6493623136321</v>
      </c>
      <c r="D34" s="16">
        <v>-1.6281325503478021</v>
      </c>
      <c r="F34" s="16">
        <v>85</v>
      </c>
      <c r="G34" s="16">
        <v>7000</v>
      </c>
    </row>
    <row r="35" spans="1:7" ht="17" thickBot="1" x14ac:dyDescent="0.25">
      <c r="A35" s="19">
        <v>10</v>
      </c>
      <c r="B35" s="19">
        <v>3325.4019220405944</v>
      </c>
      <c r="C35" s="19">
        <v>-825.4019220405944</v>
      </c>
      <c r="D35" s="19">
        <v>-0.53103513920447309</v>
      </c>
      <c r="F35" s="19">
        <v>95</v>
      </c>
      <c r="G35" s="19">
        <v>10000</v>
      </c>
    </row>
  </sheetData>
  <sortState xmlns:xlrd2="http://schemas.microsoft.com/office/spreadsheetml/2017/richdata2" ref="G26:G35">
    <sortCondition ref="G26"/>
  </sortState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BDA0-DFF9-E64D-9FEF-5689F438B199}">
  <dimension ref="C3:D13"/>
  <sheetViews>
    <sheetView tabSelected="1" topLeftCell="E1" zoomScale="65" zoomScaleNormal="65" workbookViewId="0">
      <selection sqref="A1:XFD1048576"/>
    </sheetView>
  </sheetViews>
  <sheetFormatPr baseColWidth="10" defaultRowHeight="39" x14ac:dyDescent="0.45"/>
  <cols>
    <col min="1" max="2" width="10.83203125" style="3"/>
    <col min="3" max="3" width="11" style="3" bestFit="1" customWidth="1"/>
    <col min="4" max="4" width="14.33203125" style="3" bestFit="1" customWidth="1"/>
    <col min="5" max="16384" width="10.83203125" style="3"/>
  </cols>
  <sheetData>
    <row r="3" spans="3:4" ht="360" x14ac:dyDescent="0.45">
      <c r="C3" s="4" t="s">
        <v>2</v>
      </c>
      <c r="D3" s="5" t="s">
        <v>4</v>
      </c>
    </row>
    <row r="4" spans="3:4" x14ac:dyDescent="0.45">
      <c r="C4" s="6">
        <v>23</v>
      </c>
      <c r="D4" s="7">
        <v>2000</v>
      </c>
    </row>
    <row r="5" spans="3:4" x14ac:dyDescent="0.45">
      <c r="C5" s="6">
        <v>22</v>
      </c>
      <c r="D5" s="7">
        <v>4000</v>
      </c>
    </row>
    <row r="6" spans="3:4" x14ac:dyDescent="0.45">
      <c r="C6" s="6">
        <v>24</v>
      </c>
      <c r="D6" s="7">
        <v>3000</v>
      </c>
    </row>
    <row r="7" spans="3:4" x14ac:dyDescent="0.45">
      <c r="C7" s="6">
        <v>22</v>
      </c>
      <c r="D7" s="7">
        <v>2000</v>
      </c>
    </row>
    <row r="8" spans="3:4" x14ac:dyDescent="0.45">
      <c r="C8" s="6">
        <v>29</v>
      </c>
      <c r="D8" s="7">
        <v>10000</v>
      </c>
    </row>
    <row r="9" spans="3:4" x14ac:dyDescent="0.45">
      <c r="C9" s="6">
        <v>26</v>
      </c>
      <c r="D9" s="7">
        <v>6000</v>
      </c>
    </row>
    <row r="10" spans="3:4" x14ac:dyDescent="0.45">
      <c r="C10" s="6">
        <v>24</v>
      </c>
      <c r="D10" s="7">
        <v>7000</v>
      </c>
    </row>
    <row r="11" spans="3:4" x14ac:dyDescent="0.45">
      <c r="C11" s="6">
        <v>25</v>
      </c>
      <c r="D11" s="7">
        <v>3500</v>
      </c>
    </row>
    <row r="12" spans="3:4" x14ac:dyDescent="0.45">
      <c r="C12" s="6">
        <v>24</v>
      </c>
      <c r="D12" s="7">
        <v>2200</v>
      </c>
    </row>
    <row r="13" spans="3:4" x14ac:dyDescent="0.45">
      <c r="C13" s="6">
        <v>24</v>
      </c>
      <c r="D13" s="7">
        <v>2500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data</vt:lpstr>
      <vt:lpstr>output</vt:lpstr>
      <vt:lpstr>bivariate scatterplot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2023-03-06T11:04:48Z</dcterms:created>
  <dcterms:modified xsi:type="dcterms:W3CDTF">2023-03-06T12:31:44Z</dcterms:modified>
</cp:coreProperties>
</file>