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8505" activeTab="0"/>
  </bookViews>
  <sheets>
    <sheet name="testo" sheetId="1" r:id="rId1"/>
    <sheet name="1) Premi" sheetId="2" r:id="rId2"/>
    <sheet name="1) Riserva" sheetId="3" r:id="rId3"/>
    <sheet name="2) Premi e Riserve" sheetId="4" r:id="rId4"/>
  </sheets>
  <definedNames/>
  <calcPr fullCalcOnLoad="1"/>
</workbook>
</file>

<file path=xl/sharedStrings.xml><?xml version="1.0" encoding="utf-8"?>
<sst xmlns="http://schemas.openxmlformats.org/spreadsheetml/2006/main" count="572" uniqueCount="44">
  <si>
    <t>bdNome</t>
  </si>
  <si>
    <t>bdX</t>
  </si>
  <si>
    <t>bdLm</t>
  </si>
  <si>
    <t>bdLf</t>
  </si>
  <si>
    <t>SI99</t>
  </si>
  <si>
    <t>Le basi tecniche utilizzate sono:</t>
  </si>
  <si>
    <t>- tasso di interesse effettivo annuo del 4%;</t>
  </si>
  <si>
    <t>- tavola di sopravvivenza SI99.</t>
  </si>
  <si>
    <t>Determinare:</t>
  </si>
  <si>
    <t xml:space="preserve"> a) il premio unico equo nel caso di capitale assicurato unitario;</t>
  </si>
  <si>
    <t xml:space="preserve"> b) il premio annuo costante (equo) pagabile per tutto il periodo di copertura nel caso di capitale assicurato unitario;</t>
  </si>
  <si>
    <r>
      <t xml:space="preserve">2) </t>
    </r>
    <r>
      <rPr>
        <sz val="10"/>
        <rFont val="Arial"/>
        <family val="0"/>
      </rPr>
      <t xml:space="preserve">Consideriamo un contratto di assicurazione di </t>
    </r>
    <r>
      <rPr>
        <b/>
        <sz val="10"/>
        <rFont val="Arial"/>
        <family val="2"/>
      </rPr>
      <t>capitale differito</t>
    </r>
    <r>
      <rPr>
        <sz val="10"/>
        <rFont val="Arial"/>
        <family val="2"/>
      </rPr>
      <t xml:space="preserve"> di durata 10 anni su una testa di età 46.</t>
    </r>
  </si>
  <si>
    <t>età</t>
  </si>
  <si>
    <t>epoca</t>
  </si>
  <si>
    <t>capitale</t>
  </si>
  <si>
    <t>q</t>
  </si>
  <si>
    <t>vam</t>
  </si>
  <si>
    <t>val att unit</t>
  </si>
  <si>
    <t>p</t>
  </si>
  <si>
    <t>v.a.m.</t>
  </si>
  <si>
    <t xml:space="preserve">i = </t>
  </si>
  <si>
    <t>i=</t>
  </si>
  <si>
    <t>rate (premio)</t>
  </si>
  <si>
    <r>
      <t>4</t>
    </r>
    <r>
      <rPr>
        <b/>
        <sz val="10"/>
        <rFont val="Arial"/>
        <family val="2"/>
      </rPr>
      <t>E</t>
    </r>
    <r>
      <rPr>
        <b/>
        <vertAlign val="subscript"/>
        <sz val="10"/>
        <rFont val="Arial"/>
        <family val="2"/>
      </rPr>
      <t>52</t>
    </r>
  </si>
  <si>
    <t>a)</t>
  </si>
  <si>
    <t>b)</t>
  </si>
  <si>
    <t>c)</t>
  </si>
  <si>
    <t>P=</t>
  </si>
  <si>
    <r>
      <t>V</t>
    </r>
    <r>
      <rPr>
        <vertAlign val="subscript"/>
        <sz val="10"/>
        <rFont val="Arial"/>
        <family val="2"/>
      </rPr>
      <t xml:space="preserve">6 </t>
    </r>
    <r>
      <rPr>
        <sz val="10"/>
        <rFont val="Arial"/>
        <family val="2"/>
      </rPr>
      <t>=</t>
    </r>
  </si>
  <si>
    <t>d)</t>
  </si>
  <si>
    <r>
      <t xml:space="preserve">U = </t>
    </r>
    <r>
      <rPr>
        <b/>
        <vertAlign val="subscript"/>
        <sz val="9"/>
        <rFont val="Arial"/>
        <family val="2"/>
      </rPr>
      <t>10</t>
    </r>
    <r>
      <rPr>
        <b/>
        <sz val="9"/>
        <rFont val="Arial"/>
        <family val="2"/>
      </rPr>
      <t>E</t>
    </r>
    <r>
      <rPr>
        <b/>
        <vertAlign val="subscript"/>
        <sz val="9"/>
        <rFont val="Arial"/>
        <family val="2"/>
      </rPr>
      <t>46</t>
    </r>
    <r>
      <rPr>
        <b/>
        <sz val="9"/>
        <rFont val="Arial"/>
        <family val="2"/>
      </rPr>
      <t xml:space="preserve"> =</t>
    </r>
  </si>
  <si>
    <r>
      <t xml:space="preserve">1) </t>
    </r>
    <r>
      <rPr>
        <sz val="10"/>
        <rFont val="Arial"/>
        <family val="0"/>
      </rPr>
      <t>Consideriamo un' assicurazione</t>
    </r>
    <r>
      <rPr>
        <sz val="10"/>
        <rFont val="Arial"/>
        <family val="2"/>
      </rPr>
      <t xml:space="preserve"> in caso morte a vita intera su una testa (maschio) di età 50.</t>
    </r>
  </si>
  <si>
    <t xml:space="preserve"> c) il premio annuo costante (equo) pagabile per 10 anni nel caso di capitale assicurato unitario;</t>
  </si>
  <si>
    <t xml:space="preserve"> d) il premio annuo costante (equo) pagabile per 10 anni nel caso di capitale assicurato pari a € 300.000;</t>
  </si>
  <si>
    <r>
      <t>U = A</t>
    </r>
    <r>
      <rPr>
        <b/>
        <vertAlign val="subscript"/>
        <sz val="9"/>
        <rFont val="Arial"/>
        <family val="2"/>
      </rPr>
      <t xml:space="preserve">50 </t>
    </r>
    <r>
      <rPr>
        <b/>
        <sz val="9"/>
        <rFont val="Arial"/>
        <family val="2"/>
      </rPr>
      <t>=</t>
    </r>
  </si>
  <si>
    <t xml:space="preserve"> c) la riserva matematica prospettiva all'epoca 6 (relativa ad una durata di pagamento del premio del punto b);</t>
  </si>
  <si>
    <t xml:space="preserve"> e) la riserva matematica prospettiva all'epoca 1 (nel caso di durata di pagamento dei premi pari a 10 anni);</t>
  </si>
  <si>
    <t xml:space="preserve"> f) la riserva matematica prospettiva all'epoca 20 (nel caso di durata di pagamento dei premi pari a 10 anni).</t>
  </si>
  <si>
    <r>
      <t>A</t>
    </r>
    <r>
      <rPr>
        <b/>
        <vertAlign val="subscript"/>
        <sz val="9"/>
        <rFont val="Arial"/>
        <family val="2"/>
      </rPr>
      <t xml:space="preserve">51 </t>
    </r>
    <r>
      <rPr>
        <b/>
        <sz val="9"/>
        <rFont val="Arial"/>
        <family val="2"/>
      </rPr>
      <t>=</t>
    </r>
  </si>
  <si>
    <t>e)</t>
  </si>
  <si>
    <t>V1</t>
  </si>
  <si>
    <r>
      <t>A</t>
    </r>
    <r>
      <rPr>
        <b/>
        <vertAlign val="subscript"/>
        <sz val="9"/>
        <rFont val="Arial"/>
        <family val="2"/>
      </rPr>
      <t xml:space="preserve">70 </t>
    </r>
    <r>
      <rPr>
        <b/>
        <sz val="9"/>
        <rFont val="Arial"/>
        <family val="2"/>
      </rPr>
      <t>=</t>
    </r>
  </si>
  <si>
    <t>f)</t>
  </si>
  <si>
    <t>V20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</si>
</sst>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_-* #,##0.000_-;\-* #,##0.000_-;_-* &quot;-&quot;??_-;_-@_-"/>
    <numFmt numFmtId="169" formatCode="_-* #,##0.0000_-;\-* #,##0.0000_-;_-* &quot;-&quot;??_-;_-@_-"/>
    <numFmt numFmtId="170" formatCode="_-* #,##0.00000_-;\-* #,##0.00000_-;_-* &quot;-&quot;??_-;_-@_-"/>
    <numFmt numFmtId="171" formatCode="_-* #,##0.000000_-;\-* #,##0.000000_-;_-* &quot;-&quot;??_-;_-@_-"/>
    <numFmt numFmtId="172" formatCode="_-* #,##0.0000000_-;\-* #,##0.0000000_-;_-* &quot;-&quot;??_-;_-@_-"/>
    <numFmt numFmtId="173" formatCode="_-* #,##0.00000000_-;\-* #,##0.00000000_-;_-* &quot;-&quot;??_-;_-@_-"/>
    <numFmt numFmtId="174" formatCode="_-* #,##0.000000000_-;\-* #,##0.000000000_-;_-* &quot;-&quot;??_-;_-@_-"/>
    <numFmt numFmtId="175" formatCode="_-* #,##0.0000000000_-;\-* #,##0.0000000000_-;_-* &quot;-&quot;??_-;_-@_-"/>
    <numFmt numFmtId="176" formatCode="_-* #,##0.00000000000_-;\-* #,##0.00000000000_-;_-* &quot;-&quot;??_-;_-@_-"/>
    <numFmt numFmtId="177" formatCode="_-* #,##0.000000000000_-;\-* #,##0.000000000000_-;_-* &quot;-&quot;??_-;_-@_-"/>
    <numFmt numFmtId="178" formatCode="_-* #,##0.0000000000000_-;\-* #,##0.0000000000000_-;_-* &quot;-&quot;??_-;_-@_-"/>
    <numFmt numFmtId="179" formatCode="_-* #,##0.00000000000000_-;\-* #,##0.00000000000000_-;_-* &quot;-&quot;??_-;_-@_-"/>
    <numFmt numFmtId="180" formatCode="0.000000"/>
    <numFmt numFmtId="181" formatCode="0.0000000000"/>
    <numFmt numFmtId="182" formatCode="0.00000000000"/>
    <numFmt numFmtId="183" formatCode="0.000000000000"/>
    <numFmt numFmtId="184" formatCode="0.000000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_-* #,##0.00000000_-;\-* #,##0.00000000_-;_-* &quot;-&quot;????????_-;_-@_-"/>
    <numFmt numFmtId="194" formatCode="0.0000000"/>
    <numFmt numFmtId="195" formatCode="0.00000000"/>
    <numFmt numFmtId="196" formatCode="_-&quot;€&quot;\ * #,##0.000_-;\-&quot;€&quot;\ * #,##0.000_-;_-&quot;€&quot;\ * &quot;-&quot;??_-;_-@_-"/>
    <numFmt numFmtId="197" formatCode="_-&quot;€&quot;\ * #,##0.0000_-;\-&quot;€&quot;\ * #,##0.0000_-;_-&quot;€&quot;\ * &quot;-&quot;??_-;_-@_-"/>
    <numFmt numFmtId="198" formatCode="0.0%"/>
    <numFmt numFmtId="199" formatCode="0.000%"/>
    <numFmt numFmtId="200" formatCode="0.0000%"/>
    <numFmt numFmtId="201" formatCode="0.00000%"/>
    <numFmt numFmtId="202" formatCode="0.000000%"/>
    <numFmt numFmtId="203" formatCode="0.0000000%"/>
    <numFmt numFmtId="204" formatCode="0.00000000%"/>
    <numFmt numFmtId="205" formatCode="0.000000000%"/>
    <numFmt numFmtId="206" formatCode="0.0000000000%"/>
    <numFmt numFmtId="207" formatCode="0.00000000000%"/>
  </numFmts>
  <fonts count="48"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44" fontId="0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33" borderId="10" xfId="49" applyFont="1" applyFill="1" applyBorder="1" applyAlignment="1">
      <alignment horizontal="center"/>
      <protection/>
    </xf>
    <xf numFmtId="0" fontId="1" fillId="0" borderId="11" xfId="49" applyFont="1" applyFill="1" applyBorder="1" applyAlignment="1">
      <alignment wrapText="1"/>
      <protection/>
    </xf>
    <xf numFmtId="0" fontId="1" fillId="0" borderId="11" xfId="49" applyFont="1" applyFill="1" applyBorder="1" applyAlignment="1">
      <alignment horizontal="right" wrapText="1"/>
      <protection/>
    </xf>
    <xf numFmtId="0" fontId="1" fillId="0" borderId="12" xfId="49" applyFont="1" applyFill="1" applyBorder="1" applyAlignment="1">
      <alignment horizontal="right" wrapText="1"/>
      <protection/>
    </xf>
    <xf numFmtId="0" fontId="1" fillId="0" borderId="13" xfId="49" applyFont="1" applyFill="1" applyBorder="1" applyAlignment="1">
      <alignment wrapText="1"/>
      <protection/>
    </xf>
    <xf numFmtId="0" fontId="1" fillId="0" borderId="0" xfId="49" applyFont="1" applyFill="1" applyBorder="1" applyAlignment="1">
      <alignment horizontal="right" wrapText="1"/>
      <protection/>
    </xf>
    <xf numFmtId="0" fontId="1" fillId="0" borderId="14" xfId="49" applyFont="1" applyFill="1" applyBorder="1" applyAlignment="1">
      <alignment horizontal="right" wrapText="1"/>
      <protection/>
    </xf>
    <xf numFmtId="0" fontId="1" fillId="0" borderId="15" xfId="49" applyFont="1" applyFill="1" applyBorder="1" applyAlignment="1">
      <alignment horizontal="right" wrapText="1"/>
      <protection/>
    </xf>
    <xf numFmtId="9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0" fontId="1" fillId="0" borderId="16" xfId="49" applyFont="1" applyFill="1" applyBorder="1" applyAlignment="1">
      <alignment horizontal="right" wrapText="1"/>
      <protection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9" fontId="0" fillId="35" borderId="17" xfId="0" applyNumberForma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6" borderId="0" xfId="0" applyFont="1" applyFill="1" applyAlignment="1">
      <alignment/>
    </xf>
    <xf numFmtId="165" fontId="3" fillId="36" borderId="0" xfId="0" applyNumberFormat="1" applyFont="1" applyFill="1" applyAlignment="1">
      <alignment horizontal="center"/>
    </xf>
    <xf numFmtId="165" fontId="0" fillId="16" borderId="0" xfId="0" applyNumberFormat="1" applyFont="1" applyFill="1" applyAlignment="1">
      <alignment horizontal="center"/>
    </xf>
    <xf numFmtId="0" fontId="9" fillId="16" borderId="0" xfId="0" applyFont="1" applyFill="1" applyAlignment="1" quotePrefix="1">
      <alignment horizontal="center"/>
    </xf>
    <xf numFmtId="0" fontId="3" fillId="36" borderId="0" xfId="0" applyFont="1" applyFill="1" applyAlignment="1">
      <alignment horizontal="center"/>
    </xf>
    <xf numFmtId="0" fontId="10" fillId="0" borderId="16" xfId="49" applyFont="1" applyFill="1" applyBorder="1" applyAlignment="1">
      <alignment horizontal="center" wrapText="1"/>
      <protection/>
    </xf>
    <xf numFmtId="0" fontId="11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11" fillId="34" borderId="0" xfId="0" applyFont="1" applyFill="1" applyAlignment="1">
      <alignment horizontal="center"/>
    </xf>
    <xf numFmtId="0" fontId="11" fillId="0" borderId="0" xfId="0" applyFont="1" applyAlignment="1">
      <alignment/>
    </xf>
    <xf numFmtId="198" fontId="11" fillId="0" borderId="0" xfId="52" applyNumberFormat="1" applyFont="1" applyAlignment="1">
      <alignment horizontal="center"/>
    </xf>
    <xf numFmtId="0" fontId="10" fillId="0" borderId="0" xfId="49" applyFont="1" applyFill="1" applyBorder="1" applyAlignment="1">
      <alignment horizontal="center" wrapText="1"/>
      <protection/>
    </xf>
    <xf numFmtId="0" fontId="12" fillId="36" borderId="0" xfId="0" applyFont="1" applyFill="1" applyAlignment="1">
      <alignment/>
    </xf>
    <xf numFmtId="165" fontId="12" fillId="36" borderId="0" xfId="0" applyNumberFormat="1" applyFont="1" applyFill="1" applyAlignment="1">
      <alignment horizontal="center"/>
    </xf>
    <xf numFmtId="165" fontId="11" fillId="16" borderId="0" xfId="0" applyNumberFormat="1" applyFont="1" applyFill="1" applyAlignment="1">
      <alignment horizontal="center"/>
    </xf>
    <xf numFmtId="0" fontId="12" fillId="35" borderId="18" xfId="0" applyFont="1" applyFill="1" applyBorder="1" applyAlignment="1">
      <alignment horizontal="center"/>
    </xf>
    <xf numFmtId="9" fontId="11" fillId="35" borderId="17" xfId="0" applyNumberFormat="1" applyFont="1" applyFill="1" applyBorder="1" applyAlignment="1">
      <alignment horizontal="center"/>
    </xf>
    <xf numFmtId="10" fontId="10" fillId="0" borderId="0" xfId="52" applyNumberFormat="1" applyFont="1" applyFill="1" applyBorder="1" applyAlignment="1">
      <alignment horizontal="center" wrapText="1"/>
    </xf>
    <xf numFmtId="10" fontId="11" fillId="0" borderId="0" xfId="52" applyNumberFormat="1" applyFont="1" applyAlignment="1">
      <alignment horizontal="center"/>
    </xf>
    <xf numFmtId="0" fontId="0" fillId="0" borderId="0" xfId="0" applyFont="1" applyAlignment="1">
      <alignment/>
    </xf>
    <xf numFmtId="171" fontId="11" fillId="0" borderId="0" xfId="46" applyNumberFormat="1" applyFont="1" applyAlignment="1">
      <alignment horizontal="center"/>
    </xf>
    <xf numFmtId="166" fontId="11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43" fontId="12" fillId="36" borderId="0" xfId="46" applyFont="1" applyFill="1" applyAlignment="1">
      <alignment horizontal="center"/>
    </xf>
    <xf numFmtId="0" fontId="12" fillId="37" borderId="0" xfId="0" applyFont="1" applyFill="1" applyAlignment="1">
      <alignment/>
    </xf>
    <xf numFmtId="165" fontId="12" fillId="37" borderId="0" xfId="0" applyNumberFormat="1" applyFont="1" applyFill="1" applyAlignment="1">
      <alignment horizontal="center"/>
    </xf>
    <xf numFmtId="171" fontId="12" fillId="37" borderId="0" xfId="46" applyNumberFormat="1" applyFont="1" applyFill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1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4.emf" /><Relationship Id="rId3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33"/>
  <sheetViews>
    <sheetView tabSelected="1" zoomScale="115" zoomScaleNormal="115" zoomScalePageLayoutView="0" workbookViewId="0" topLeftCell="A1">
      <selection activeCell="A17" sqref="A17"/>
    </sheetView>
  </sheetViews>
  <sheetFormatPr defaultColWidth="9.140625" defaultRowHeight="12.75"/>
  <cols>
    <col min="6" max="8" width="8.28125" style="0" customWidth="1"/>
    <col min="9" max="10" width="9.140625" style="0" customWidth="1"/>
    <col min="11" max="11" width="8.28125" style="0" customWidth="1"/>
    <col min="12" max="12" width="10.8515625" style="0" bestFit="1" customWidth="1"/>
    <col min="13" max="14" width="8.140625" style="0" customWidth="1"/>
    <col min="15" max="15" width="11.421875" style="0" customWidth="1"/>
    <col min="16" max="16" width="10.28125" style="0" customWidth="1"/>
    <col min="17" max="18" width="8.140625" style="0" customWidth="1"/>
  </cols>
  <sheetData>
    <row r="2" spans="1:4" ht="12.75">
      <c r="A2" s="1" t="s">
        <v>0</v>
      </c>
      <c r="B2" s="1" t="s">
        <v>1</v>
      </c>
      <c r="C2" s="1" t="s">
        <v>2</v>
      </c>
      <c r="D2" s="1" t="s">
        <v>3</v>
      </c>
    </row>
    <row r="3" spans="1:7" ht="12.75">
      <c r="A3" s="2" t="s">
        <v>4</v>
      </c>
      <c r="B3" s="3">
        <v>0</v>
      </c>
      <c r="C3" s="3">
        <v>100000</v>
      </c>
      <c r="D3" s="3">
        <v>100000</v>
      </c>
      <c r="G3" s="9"/>
    </row>
    <row r="4" spans="1:7" ht="12.75">
      <c r="A4" s="2" t="s">
        <v>4</v>
      </c>
      <c r="B4" s="3">
        <v>1</v>
      </c>
      <c r="C4" s="3">
        <v>99432</v>
      </c>
      <c r="D4" s="3">
        <v>99513</v>
      </c>
      <c r="G4" s="6"/>
    </row>
    <row r="5" spans="1:7" ht="12.75">
      <c r="A5" s="2" t="s">
        <v>4</v>
      </c>
      <c r="B5" s="3">
        <v>2</v>
      </c>
      <c r="C5" s="3">
        <v>99403</v>
      </c>
      <c r="D5" s="3">
        <v>99477</v>
      </c>
      <c r="G5" s="6"/>
    </row>
    <row r="6" spans="1:4" ht="12.75">
      <c r="A6" s="2" t="s">
        <v>4</v>
      </c>
      <c r="B6" s="3">
        <v>3</v>
      </c>
      <c r="C6" s="3">
        <v>99377</v>
      </c>
      <c r="D6" s="3">
        <v>99451</v>
      </c>
    </row>
    <row r="7" spans="1:4" ht="12.75">
      <c r="A7" s="2" t="s">
        <v>4</v>
      </c>
      <c r="B7" s="3">
        <v>4</v>
      </c>
      <c r="C7" s="3">
        <v>99356</v>
      </c>
      <c r="D7" s="3">
        <v>99432</v>
      </c>
    </row>
    <row r="8" spans="1:4" ht="12.75">
      <c r="A8" s="2" t="s">
        <v>4</v>
      </c>
      <c r="B8" s="3">
        <v>5</v>
      </c>
      <c r="C8" s="3">
        <v>99337</v>
      </c>
      <c r="D8" s="3">
        <v>99417</v>
      </c>
    </row>
    <row r="9" spans="1:4" ht="12.75">
      <c r="A9" s="2" t="s">
        <v>4</v>
      </c>
      <c r="B9" s="3">
        <v>6</v>
      </c>
      <c r="C9" s="3">
        <v>99321</v>
      </c>
      <c r="D9" s="3">
        <v>99404</v>
      </c>
    </row>
    <row r="10" spans="1:6" ht="15.75">
      <c r="A10" s="2" t="s">
        <v>4</v>
      </c>
      <c r="B10" s="3">
        <v>7</v>
      </c>
      <c r="C10" s="3">
        <v>99307</v>
      </c>
      <c r="D10" s="3">
        <v>99391</v>
      </c>
      <c r="F10" s="10" t="s">
        <v>31</v>
      </c>
    </row>
    <row r="11" spans="1:4" ht="12.75">
      <c r="A11" s="2" t="s">
        <v>4</v>
      </c>
      <c r="B11" s="3">
        <v>8</v>
      </c>
      <c r="C11" s="3">
        <v>99294</v>
      </c>
      <c r="D11" s="3">
        <v>99380</v>
      </c>
    </row>
    <row r="12" spans="1:6" ht="12.75">
      <c r="A12" s="2" t="s">
        <v>4</v>
      </c>
      <c r="B12" s="3">
        <v>9</v>
      </c>
      <c r="C12" s="3">
        <v>99281</v>
      </c>
      <c r="D12" s="3">
        <v>99369</v>
      </c>
      <c r="F12" t="s">
        <v>5</v>
      </c>
    </row>
    <row r="13" spans="1:10" ht="12.75">
      <c r="A13" s="2" t="s">
        <v>4</v>
      </c>
      <c r="B13" s="3">
        <v>10</v>
      </c>
      <c r="C13" s="3">
        <v>99268</v>
      </c>
      <c r="D13" s="3">
        <v>99360</v>
      </c>
      <c r="F13" s="11" t="s">
        <v>6</v>
      </c>
      <c r="J13" s="9"/>
    </row>
    <row r="14" spans="1:6" ht="12.75">
      <c r="A14" s="2" t="s">
        <v>4</v>
      </c>
      <c r="B14" s="3">
        <v>11</v>
      </c>
      <c r="C14" s="3">
        <v>99254</v>
      </c>
      <c r="D14" s="3">
        <v>99350</v>
      </c>
      <c r="F14" s="11" t="s">
        <v>7</v>
      </c>
    </row>
    <row r="15" spans="1:4" ht="12.75">
      <c r="A15" s="2" t="s">
        <v>4</v>
      </c>
      <c r="B15" s="3">
        <v>12</v>
      </c>
      <c r="C15" s="3">
        <v>99238</v>
      </c>
      <c r="D15" s="3">
        <v>99339</v>
      </c>
    </row>
    <row r="16" spans="1:6" ht="12.75">
      <c r="A16" s="2" t="s">
        <v>4</v>
      </c>
      <c r="B16" s="3">
        <v>13</v>
      </c>
      <c r="C16" s="3">
        <v>99220</v>
      </c>
      <c r="D16" s="3">
        <v>99326</v>
      </c>
      <c r="F16" t="s">
        <v>8</v>
      </c>
    </row>
    <row r="17" spans="1:6" ht="12.75">
      <c r="A17" s="2" t="s">
        <v>4</v>
      </c>
      <c r="B17" s="3">
        <v>14</v>
      </c>
      <c r="C17" s="3">
        <v>99196</v>
      </c>
      <c r="D17" s="3">
        <v>99311</v>
      </c>
      <c r="F17" t="s">
        <v>9</v>
      </c>
    </row>
    <row r="18" spans="1:6" ht="12.75">
      <c r="A18" s="2" t="s">
        <v>4</v>
      </c>
      <c r="B18" s="3">
        <v>15</v>
      </c>
      <c r="C18" s="3">
        <v>99165</v>
      </c>
      <c r="D18" s="3">
        <v>99295</v>
      </c>
      <c r="F18" t="s">
        <v>10</v>
      </c>
    </row>
    <row r="19" spans="1:6" ht="12.75">
      <c r="A19" s="2" t="s">
        <v>4</v>
      </c>
      <c r="B19" s="3">
        <v>16</v>
      </c>
      <c r="C19" s="3">
        <v>99124</v>
      </c>
      <c r="D19" s="3">
        <v>99276</v>
      </c>
      <c r="F19" s="37" t="s">
        <v>32</v>
      </c>
    </row>
    <row r="20" spans="1:6" ht="12.75">
      <c r="A20" s="2" t="s">
        <v>4</v>
      </c>
      <c r="B20" s="3">
        <v>17</v>
      </c>
      <c r="C20" s="3">
        <v>99071</v>
      </c>
      <c r="D20" s="3">
        <v>99255</v>
      </c>
      <c r="F20" s="37" t="s">
        <v>33</v>
      </c>
    </row>
    <row r="21" spans="1:9" ht="12.75">
      <c r="A21" s="2" t="s">
        <v>4</v>
      </c>
      <c r="B21" s="3">
        <v>18</v>
      </c>
      <c r="C21" s="3">
        <v>99006</v>
      </c>
      <c r="D21" s="3">
        <v>99230</v>
      </c>
      <c r="F21" s="37" t="s">
        <v>36</v>
      </c>
      <c r="I21" s="37"/>
    </row>
    <row r="22" spans="1:6" ht="12.75">
      <c r="A22" s="2" t="s">
        <v>4</v>
      </c>
      <c r="B22" s="3">
        <v>19</v>
      </c>
      <c r="C22" s="3">
        <v>98929</v>
      </c>
      <c r="D22" s="3">
        <v>99202</v>
      </c>
      <c r="F22" s="37" t="s">
        <v>37</v>
      </c>
    </row>
    <row r="23" spans="1:4" ht="12.75">
      <c r="A23" s="2" t="s">
        <v>4</v>
      </c>
      <c r="B23" s="3">
        <v>20</v>
      </c>
      <c r="C23" s="3">
        <v>98842</v>
      </c>
      <c r="D23" s="3">
        <v>99173</v>
      </c>
    </row>
    <row r="24" spans="1:4" ht="12.75">
      <c r="A24" s="2" t="s">
        <v>4</v>
      </c>
      <c r="B24" s="3">
        <v>21</v>
      </c>
      <c r="C24" s="3">
        <v>98748</v>
      </c>
      <c r="D24" s="3">
        <v>99144</v>
      </c>
    </row>
    <row r="25" spans="1:6" ht="15.75">
      <c r="A25" s="2" t="s">
        <v>4</v>
      </c>
      <c r="B25" s="3">
        <v>22</v>
      </c>
      <c r="C25" s="3">
        <v>98650</v>
      </c>
      <c r="D25" s="3">
        <v>99115</v>
      </c>
      <c r="F25" s="10" t="s">
        <v>11</v>
      </c>
    </row>
    <row r="26" spans="1:4" ht="12.75">
      <c r="A26" s="2" t="s">
        <v>4</v>
      </c>
      <c r="B26" s="3">
        <v>23</v>
      </c>
      <c r="C26" s="3">
        <v>98548</v>
      </c>
      <c r="D26" s="3">
        <v>99086</v>
      </c>
    </row>
    <row r="27" spans="1:6" ht="12.75">
      <c r="A27" s="2" t="s">
        <v>4</v>
      </c>
      <c r="B27" s="3">
        <v>24</v>
      </c>
      <c r="C27" s="3">
        <v>98447</v>
      </c>
      <c r="D27" s="3">
        <v>99057</v>
      </c>
      <c r="F27" t="s">
        <v>5</v>
      </c>
    </row>
    <row r="28" spans="1:6" ht="12.75">
      <c r="A28" s="2" t="s">
        <v>4</v>
      </c>
      <c r="B28" s="3">
        <v>25</v>
      </c>
      <c r="C28" s="3">
        <v>98349</v>
      </c>
      <c r="D28" s="3">
        <v>99027</v>
      </c>
      <c r="F28" s="11" t="s">
        <v>6</v>
      </c>
    </row>
    <row r="29" spans="1:6" ht="12.75">
      <c r="A29" s="2" t="s">
        <v>4</v>
      </c>
      <c r="B29" s="3">
        <v>26</v>
      </c>
      <c r="C29" s="3">
        <v>98255</v>
      </c>
      <c r="D29" s="3">
        <v>98998</v>
      </c>
      <c r="F29" s="11" t="s">
        <v>7</v>
      </c>
    </row>
    <row r="30" spans="1:4" ht="12.75">
      <c r="A30" s="2" t="s">
        <v>4</v>
      </c>
      <c r="B30" s="3">
        <v>27</v>
      </c>
      <c r="C30" s="3">
        <v>98164</v>
      </c>
      <c r="D30" s="3">
        <v>98969</v>
      </c>
    </row>
    <row r="31" spans="1:6" ht="12.75">
      <c r="A31" s="2" t="s">
        <v>4</v>
      </c>
      <c r="B31" s="3">
        <v>28</v>
      </c>
      <c r="C31" s="3">
        <v>98072</v>
      </c>
      <c r="D31" s="3">
        <v>98937</v>
      </c>
      <c r="F31" t="s">
        <v>8</v>
      </c>
    </row>
    <row r="32" spans="1:6" ht="12.75">
      <c r="A32" s="2" t="s">
        <v>4</v>
      </c>
      <c r="B32" s="3">
        <v>29</v>
      </c>
      <c r="C32" s="3">
        <v>97979</v>
      </c>
      <c r="D32" s="3">
        <v>98904</v>
      </c>
      <c r="F32" t="s">
        <v>9</v>
      </c>
    </row>
    <row r="33" spans="1:6" ht="12.75">
      <c r="A33" s="2" t="s">
        <v>4</v>
      </c>
      <c r="B33" s="3">
        <v>30</v>
      </c>
      <c r="C33" s="3">
        <v>97881</v>
      </c>
      <c r="D33" s="3">
        <v>98868</v>
      </c>
      <c r="F33" t="s">
        <v>10</v>
      </c>
    </row>
    <row r="34" spans="1:6" ht="12.75">
      <c r="A34" s="2" t="s">
        <v>4</v>
      </c>
      <c r="B34" s="3">
        <v>31</v>
      </c>
      <c r="C34" s="3">
        <v>97780</v>
      </c>
      <c r="D34" s="3">
        <v>98829</v>
      </c>
      <c r="F34" s="37" t="s">
        <v>35</v>
      </c>
    </row>
    <row r="35" spans="1:4" ht="12.75">
      <c r="A35" s="2" t="s">
        <v>4</v>
      </c>
      <c r="B35" s="3">
        <v>32</v>
      </c>
      <c r="C35" s="3">
        <v>97674</v>
      </c>
      <c r="D35" s="3">
        <v>98788</v>
      </c>
    </row>
    <row r="36" spans="1:4" ht="12.75">
      <c r="A36" s="2" t="s">
        <v>4</v>
      </c>
      <c r="B36" s="3">
        <v>33</v>
      </c>
      <c r="C36" s="3">
        <v>97564</v>
      </c>
      <c r="D36" s="3">
        <v>98744</v>
      </c>
    </row>
    <row r="37" spans="1:8" ht="12.75">
      <c r="A37" s="2" t="s">
        <v>4</v>
      </c>
      <c r="B37" s="3">
        <v>34</v>
      </c>
      <c r="C37" s="3">
        <v>97454</v>
      </c>
      <c r="D37" s="3">
        <v>98697</v>
      </c>
      <c r="F37" s="12"/>
      <c r="G37" s="12"/>
      <c r="H37" s="12"/>
    </row>
    <row r="38" spans="1:4" ht="12.75">
      <c r="A38" s="2" t="s">
        <v>4</v>
      </c>
      <c r="B38" s="3">
        <v>35</v>
      </c>
      <c r="C38" s="3">
        <v>97343</v>
      </c>
      <c r="D38" s="3">
        <v>98647</v>
      </c>
    </row>
    <row r="39" spans="1:4" ht="12.75">
      <c r="A39" s="2" t="s">
        <v>4</v>
      </c>
      <c r="B39" s="3">
        <v>36</v>
      </c>
      <c r="C39" s="3">
        <v>97227</v>
      </c>
      <c r="D39" s="3">
        <v>98594</v>
      </c>
    </row>
    <row r="40" spans="1:4" ht="12.75">
      <c r="A40" s="2" t="s">
        <v>4</v>
      </c>
      <c r="B40" s="3">
        <v>37</v>
      </c>
      <c r="C40" s="3">
        <v>97107</v>
      </c>
      <c r="D40" s="3">
        <v>98537</v>
      </c>
    </row>
    <row r="41" spans="1:4" ht="12.75">
      <c r="A41" s="2" t="s">
        <v>4</v>
      </c>
      <c r="B41" s="3">
        <v>38</v>
      </c>
      <c r="C41" s="3">
        <v>96981</v>
      </c>
      <c r="D41" s="3">
        <v>98476</v>
      </c>
    </row>
    <row r="42" spans="1:4" ht="12.75">
      <c r="A42" s="2" t="s">
        <v>4</v>
      </c>
      <c r="B42" s="3">
        <v>39</v>
      </c>
      <c r="C42" s="3">
        <v>96849</v>
      </c>
      <c r="D42" s="3">
        <v>98409</v>
      </c>
    </row>
    <row r="43" spans="1:4" ht="12.75">
      <c r="A43" s="2" t="s">
        <v>4</v>
      </c>
      <c r="B43" s="3">
        <v>40</v>
      </c>
      <c r="C43" s="3">
        <v>96708</v>
      </c>
      <c r="D43" s="3">
        <v>98337</v>
      </c>
    </row>
    <row r="44" spans="1:4" ht="12.75">
      <c r="A44" s="2" t="s">
        <v>4</v>
      </c>
      <c r="B44" s="3">
        <v>41</v>
      </c>
      <c r="C44" s="3">
        <v>96559</v>
      </c>
      <c r="D44" s="3">
        <v>98259</v>
      </c>
    </row>
    <row r="45" spans="1:4" ht="12.75">
      <c r="A45" s="2" t="s">
        <v>4</v>
      </c>
      <c r="B45" s="3">
        <v>42</v>
      </c>
      <c r="C45" s="3">
        <v>96400</v>
      </c>
      <c r="D45" s="3">
        <v>98172</v>
      </c>
    </row>
    <row r="46" spans="1:4" ht="12.75">
      <c r="A46" s="2" t="s">
        <v>4</v>
      </c>
      <c r="B46" s="3">
        <v>43</v>
      </c>
      <c r="C46" s="3">
        <v>96228</v>
      </c>
      <c r="D46" s="3">
        <v>98077</v>
      </c>
    </row>
    <row r="47" spans="1:4" ht="12.75">
      <c r="A47" s="2" t="s">
        <v>4</v>
      </c>
      <c r="B47" s="3">
        <v>44</v>
      </c>
      <c r="C47" s="3">
        <v>96046</v>
      </c>
      <c r="D47" s="3">
        <v>97973</v>
      </c>
    </row>
    <row r="48" spans="1:4" ht="12.75">
      <c r="A48" s="2" t="s">
        <v>4</v>
      </c>
      <c r="B48" s="4">
        <v>45</v>
      </c>
      <c r="C48" s="4">
        <v>95849</v>
      </c>
      <c r="D48" s="3">
        <v>97861</v>
      </c>
    </row>
    <row r="49" spans="1:4" ht="12.75">
      <c r="A49" s="5" t="s">
        <v>4</v>
      </c>
      <c r="B49" s="6">
        <v>46</v>
      </c>
      <c r="C49" s="6">
        <v>95631</v>
      </c>
      <c r="D49" s="7">
        <v>97735</v>
      </c>
    </row>
    <row r="50" spans="1:4" ht="12.75">
      <c r="A50" s="2" t="s">
        <v>4</v>
      </c>
      <c r="B50" s="8">
        <v>47</v>
      </c>
      <c r="C50" s="8">
        <v>95386</v>
      </c>
      <c r="D50" s="3">
        <v>97595</v>
      </c>
    </row>
    <row r="51" spans="1:4" ht="12.75">
      <c r="A51" s="2" t="s">
        <v>4</v>
      </c>
      <c r="B51" s="3">
        <v>48</v>
      </c>
      <c r="C51" s="3">
        <v>95112</v>
      </c>
      <c r="D51" s="3">
        <v>97438</v>
      </c>
    </row>
    <row r="52" spans="1:4" ht="12.75">
      <c r="A52" s="2" t="s">
        <v>4</v>
      </c>
      <c r="B52" s="3">
        <v>49</v>
      </c>
      <c r="C52" s="3">
        <v>94808</v>
      </c>
      <c r="D52" s="3">
        <v>97263</v>
      </c>
    </row>
    <row r="53" spans="1:4" ht="12.75">
      <c r="A53" s="2" t="s">
        <v>4</v>
      </c>
      <c r="B53" s="3">
        <v>50</v>
      </c>
      <c r="C53" s="3">
        <v>94482</v>
      </c>
      <c r="D53" s="3">
        <v>97075</v>
      </c>
    </row>
    <row r="54" spans="1:7" ht="12.75">
      <c r="A54" s="2" t="s">
        <v>4</v>
      </c>
      <c r="B54" s="3">
        <v>51</v>
      </c>
      <c r="C54" s="3">
        <v>94123</v>
      </c>
      <c r="D54" s="3">
        <v>96871</v>
      </c>
      <c r="F54" s="27"/>
      <c r="G54" s="27"/>
    </row>
    <row r="55" spans="1:7" ht="12.75">
      <c r="A55" s="2" t="s">
        <v>4</v>
      </c>
      <c r="B55" s="3">
        <v>52</v>
      </c>
      <c r="C55" s="3">
        <v>93746</v>
      </c>
      <c r="D55" s="3">
        <v>96657</v>
      </c>
      <c r="F55" s="27"/>
      <c r="G55" s="27"/>
    </row>
    <row r="56" spans="1:19" ht="12.75">
      <c r="A56" s="2" t="s">
        <v>4</v>
      </c>
      <c r="B56" s="3">
        <v>53</v>
      </c>
      <c r="C56" s="3">
        <v>93331</v>
      </c>
      <c r="D56" s="3">
        <v>96434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19" ht="12.75">
      <c r="A57" s="2" t="s">
        <v>4</v>
      </c>
      <c r="B57" s="3">
        <v>54</v>
      </c>
      <c r="C57" s="3">
        <v>92863</v>
      </c>
      <c r="D57" s="3">
        <v>96192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19" ht="12.75">
      <c r="A58" s="2" t="s">
        <v>4</v>
      </c>
      <c r="B58" s="3">
        <v>55</v>
      </c>
      <c r="C58" s="3">
        <v>92330</v>
      </c>
      <c r="D58" s="3">
        <v>95920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</row>
    <row r="59" spans="1:19" ht="12.75">
      <c r="A59" s="2" t="s">
        <v>4</v>
      </c>
      <c r="B59" s="3">
        <v>56</v>
      </c>
      <c r="C59" s="3">
        <v>91745</v>
      </c>
      <c r="D59" s="3">
        <v>95624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</row>
    <row r="60" spans="1:19" ht="12.75">
      <c r="A60" s="2" t="s">
        <v>4</v>
      </c>
      <c r="B60" s="3">
        <v>57</v>
      </c>
      <c r="C60" s="3">
        <v>91082</v>
      </c>
      <c r="D60" s="3">
        <v>95293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</row>
    <row r="61" spans="1:19" ht="12.75">
      <c r="A61" s="2" t="s">
        <v>4</v>
      </c>
      <c r="B61" s="3">
        <v>58</v>
      </c>
      <c r="C61" s="3">
        <v>90363</v>
      </c>
      <c r="D61" s="3">
        <v>94940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</row>
    <row r="62" spans="1:19" ht="12.75">
      <c r="A62" s="2" t="s">
        <v>4</v>
      </c>
      <c r="B62" s="3">
        <v>59</v>
      </c>
      <c r="C62" s="3">
        <v>89583</v>
      </c>
      <c r="D62" s="3">
        <v>94569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</row>
    <row r="63" spans="1:19" ht="12.75">
      <c r="A63" s="2" t="s">
        <v>4</v>
      </c>
      <c r="B63" s="3">
        <v>60</v>
      </c>
      <c r="C63" s="3">
        <v>88738</v>
      </c>
      <c r="D63" s="3">
        <v>94159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1:19" ht="12.75">
      <c r="A64" s="2" t="s">
        <v>4</v>
      </c>
      <c r="B64" s="3">
        <v>61</v>
      </c>
      <c r="C64" s="3">
        <v>87836</v>
      </c>
      <c r="D64" s="3">
        <v>93720</v>
      </c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</row>
    <row r="65" spans="1:19" ht="12.75">
      <c r="A65" s="2" t="s">
        <v>4</v>
      </c>
      <c r="B65" s="3">
        <v>62</v>
      </c>
      <c r="C65" s="3">
        <v>86869</v>
      </c>
      <c r="D65" s="3">
        <v>93244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1:19" ht="12.75">
      <c r="A66" s="2" t="s">
        <v>4</v>
      </c>
      <c r="B66" s="3">
        <v>63</v>
      </c>
      <c r="C66" s="3">
        <v>85797</v>
      </c>
      <c r="D66" s="3">
        <v>92724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1:19" ht="12.75">
      <c r="A67" s="2" t="s">
        <v>4</v>
      </c>
      <c r="B67" s="3">
        <v>64</v>
      </c>
      <c r="C67" s="3">
        <v>84606</v>
      </c>
      <c r="D67" s="3">
        <v>92148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</row>
    <row r="68" spans="1:19" ht="12.75">
      <c r="A68" s="2" t="s">
        <v>4</v>
      </c>
      <c r="B68" s="3">
        <v>65</v>
      </c>
      <c r="C68" s="3">
        <v>83299</v>
      </c>
      <c r="D68" s="3">
        <v>91510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</row>
    <row r="69" spans="1:19" ht="12.75">
      <c r="A69" s="2" t="s">
        <v>4</v>
      </c>
      <c r="B69" s="3">
        <v>66</v>
      </c>
      <c r="C69" s="3">
        <v>81867</v>
      </c>
      <c r="D69" s="3">
        <v>90797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</row>
    <row r="70" spans="1:19" ht="12.75">
      <c r="A70" s="2" t="s">
        <v>4</v>
      </c>
      <c r="B70" s="3">
        <v>67</v>
      </c>
      <c r="C70" s="3">
        <v>80300</v>
      </c>
      <c r="D70" s="3">
        <v>90003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</row>
    <row r="71" spans="1:19" ht="12.75">
      <c r="A71" s="2" t="s">
        <v>4</v>
      </c>
      <c r="B71" s="3">
        <v>68</v>
      </c>
      <c r="C71" s="3">
        <v>78586</v>
      </c>
      <c r="D71" s="3">
        <v>89125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</row>
    <row r="72" spans="1:19" ht="12.75">
      <c r="A72" s="2" t="s">
        <v>4</v>
      </c>
      <c r="B72" s="3">
        <v>69</v>
      </c>
      <c r="C72" s="3">
        <v>76748</v>
      </c>
      <c r="D72" s="3">
        <v>88171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</row>
    <row r="73" spans="1:19" ht="12.75">
      <c r="A73" s="2" t="s">
        <v>4</v>
      </c>
      <c r="B73" s="3">
        <v>70</v>
      </c>
      <c r="C73" s="3">
        <v>74757</v>
      </c>
      <c r="D73" s="3">
        <v>87119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</row>
    <row r="74" spans="1:19" ht="12.75">
      <c r="A74" s="2" t="s">
        <v>4</v>
      </c>
      <c r="B74" s="3">
        <v>71</v>
      </c>
      <c r="C74" s="3">
        <v>72607</v>
      </c>
      <c r="D74" s="3">
        <v>85962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</row>
    <row r="75" spans="1:19" ht="12.75">
      <c r="A75" s="2" t="s">
        <v>4</v>
      </c>
      <c r="B75" s="3">
        <v>72</v>
      </c>
      <c r="C75" s="3">
        <v>70283</v>
      </c>
      <c r="D75" s="3">
        <v>84686</v>
      </c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</row>
    <row r="76" spans="1:19" ht="12.75">
      <c r="A76" s="2" t="s">
        <v>4</v>
      </c>
      <c r="B76" s="3">
        <v>73</v>
      </c>
      <c r="C76" s="3">
        <v>67789</v>
      </c>
      <c r="D76" s="3">
        <v>83265</v>
      </c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</row>
    <row r="77" spans="1:19" ht="12.75">
      <c r="A77" s="2" t="s">
        <v>4</v>
      </c>
      <c r="B77" s="3">
        <v>74</v>
      </c>
      <c r="C77" s="3">
        <v>65118</v>
      </c>
      <c r="D77" s="3">
        <v>81696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</row>
    <row r="78" spans="1:19" ht="12.75">
      <c r="A78" s="2" t="s">
        <v>4</v>
      </c>
      <c r="B78" s="3">
        <v>75</v>
      </c>
      <c r="C78" s="3">
        <v>62339</v>
      </c>
      <c r="D78" s="3">
        <v>79958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</row>
    <row r="79" spans="1:19" ht="12.75">
      <c r="A79" s="2" t="s">
        <v>4</v>
      </c>
      <c r="B79" s="3">
        <v>76</v>
      </c>
      <c r="C79" s="3">
        <v>59395</v>
      </c>
      <c r="D79" s="3">
        <v>78011</v>
      </c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</row>
    <row r="80" spans="1:19" ht="12.75">
      <c r="A80" s="2" t="s">
        <v>4</v>
      </c>
      <c r="B80" s="3">
        <v>77</v>
      </c>
      <c r="C80" s="3">
        <v>56312</v>
      </c>
      <c r="D80" s="3">
        <v>75829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</row>
    <row r="81" spans="1:19" ht="12.75">
      <c r="A81" s="2" t="s">
        <v>4</v>
      </c>
      <c r="B81" s="3">
        <v>78</v>
      </c>
      <c r="C81" s="3">
        <v>53164</v>
      </c>
      <c r="D81" s="3">
        <v>73480</v>
      </c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</row>
    <row r="82" spans="1:19" ht="12.75">
      <c r="A82" s="2" t="s">
        <v>4</v>
      </c>
      <c r="B82" s="3">
        <v>79</v>
      </c>
      <c r="C82" s="3">
        <v>50015</v>
      </c>
      <c r="D82" s="3">
        <v>70994</v>
      </c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</row>
    <row r="83" spans="1:19" ht="12.75">
      <c r="A83" s="2" t="s">
        <v>4</v>
      </c>
      <c r="B83" s="3">
        <v>80</v>
      </c>
      <c r="C83" s="3">
        <v>46768</v>
      </c>
      <c r="D83" s="3">
        <v>68331</v>
      </c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</row>
    <row r="84" spans="1:19" ht="12.75">
      <c r="A84" s="2" t="s">
        <v>4</v>
      </c>
      <c r="B84" s="3">
        <v>81</v>
      </c>
      <c r="C84" s="3">
        <v>43325</v>
      </c>
      <c r="D84" s="3">
        <v>65348</v>
      </c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</row>
    <row r="85" spans="1:19" ht="12.75">
      <c r="A85" s="2" t="s">
        <v>4</v>
      </c>
      <c r="B85" s="3">
        <v>82</v>
      </c>
      <c r="C85" s="3">
        <v>39494</v>
      </c>
      <c r="D85" s="3">
        <v>61819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</row>
    <row r="86" spans="1:19" ht="12.75">
      <c r="A86" s="2" t="s">
        <v>4</v>
      </c>
      <c r="B86" s="3">
        <v>83</v>
      </c>
      <c r="C86" s="3">
        <v>35478</v>
      </c>
      <c r="D86" s="3">
        <v>57809</v>
      </c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</row>
    <row r="87" spans="1:19" ht="12.75">
      <c r="A87" s="2" t="s">
        <v>4</v>
      </c>
      <c r="B87" s="3">
        <v>84</v>
      </c>
      <c r="C87" s="3">
        <v>31515</v>
      </c>
      <c r="D87" s="3">
        <v>53574</v>
      </c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</row>
    <row r="88" spans="1:19" ht="12.75">
      <c r="A88" s="2" t="s">
        <v>4</v>
      </c>
      <c r="B88" s="3">
        <v>85</v>
      </c>
      <c r="C88" s="3">
        <v>27737</v>
      </c>
      <c r="D88" s="3">
        <v>49253</v>
      </c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</row>
    <row r="89" spans="1:19" ht="12.75">
      <c r="A89" s="2" t="s">
        <v>4</v>
      </c>
      <c r="B89" s="3">
        <v>86</v>
      </c>
      <c r="C89" s="3">
        <v>24269</v>
      </c>
      <c r="D89" s="3">
        <v>44992</v>
      </c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</row>
    <row r="90" spans="1:19" ht="12.75">
      <c r="A90" s="2" t="s">
        <v>4</v>
      </c>
      <c r="B90" s="3">
        <v>87</v>
      </c>
      <c r="C90" s="3">
        <v>21015</v>
      </c>
      <c r="D90" s="3">
        <v>40727</v>
      </c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</row>
    <row r="91" spans="1:19" ht="12.75">
      <c r="A91" s="2" t="s">
        <v>4</v>
      </c>
      <c r="B91" s="3">
        <v>88</v>
      </c>
      <c r="C91" s="3">
        <v>17924</v>
      </c>
      <c r="D91" s="3">
        <v>36403</v>
      </c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</row>
    <row r="92" spans="1:19" ht="12.75">
      <c r="A92" s="2" t="s">
        <v>4</v>
      </c>
      <c r="B92" s="3">
        <v>89</v>
      </c>
      <c r="C92" s="3">
        <v>15034</v>
      </c>
      <c r="D92" s="3">
        <v>32039</v>
      </c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</row>
    <row r="93" spans="1:19" ht="12.75">
      <c r="A93" s="2" t="s">
        <v>4</v>
      </c>
      <c r="B93" s="3">
        <v>90</v>
      </c>
      <c r="C93" s="3">
        <v>12412</v>
      </c>
      <c r="D93" s="3">
        <v>27749</v>
      </c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</row>
    <row r="94" spans="1:19" ht="12.75">
      <c r="A94" s="2" t="s">
        <v>4</v>
      </c>
      <c r="B94" s="3">
        <v>91</v>
      </c>
      <c r="C94" s="3">
        <v>10059</v>
      </c>
      <c r="D94" s="3">
        <v>23588</v>
      </c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</row>
    <row r="95" spans="1:4" ht="12.75">
      <c r="A95" s="2" t="s">
        <v>4</v>
      </c>
      <c r="B95" s="3">
        <v>92</v>
      </c>
      <c r="C95" s="3">
        <v>8007</v>
      </c>
      <c r="D95" s="3">
        <v>19689</v>
      </c>
    </row>
    <row r="96" spans="1:4" ht="12.75">
      <c r="A96" s="2" t="s">
        <v>4</v>
      </c>
      <c r="B96" s="3">
        <v>93</v>
      </c>
      <c r="C96" s="3">
        <v>6240</v>
      </c>
      <c r="D96" s="3">
        <v>16097</v>
      </c>
    </row>
    <row r="97" spans="1:4" ht="12.75">
      <c r="A97" s="2" t="s">
        <v>4</v>
      </c>
      <c r="B97" s="3">
        <v>94</v>
      </c>
      <c r="C97" s="3">
        <v>4749</v>
      </c>
      <c r="D97" s="3">
        <v>12861</v>
      </c>
    </row>
    <row r="98" spans="1:4" ht="12.75">
      <c r="A98" s="2" t="s">
        <v>4</v>
      </c>
      <c r="B98" s="3">
        <v>95</v>
      </c>
      <c r="C98" s="3">
        <v>3522</v>
      </c>
      <c r="D98" s="3">
        <v>10010</v>
      </c>
    </row>
    <row r="99" spans="1:4" ht="12.75">
      <c r="A99" s="2" t="s">
        <v>4</v>
      </c>
      <c r="B99" s="3">
        <v>96</v>
      </c>
      <c r="C99" s="3">
        <v>2537</v>
      </c>
      <c r="D99" s="3">
        <v>7569</v>
      </c>
    </row>
    <row r="100" spans="1:20" ht="12.75">
      <c r="A100" s="2" t="s">
        <v>4</v>
      </c>
      <c r="B100" s="3">
        <v>97</v>
      </c>
      <c r="C100" s="3">
        <v>1770</v>
      </c>
      <c r="D100" s="3">
        <v>5542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</row>
    <row r="101" spans="1:20" ht="12.75">
      <c r="A101" s="2" t="s">
        <v>4</v>
      </c>
      <c r="B101" s="3">
        <v>98</v>
      </c>
      <c r="C101" s="3">
        <v>1193</v>
      </c>
      <c r="D101" s="3">
        <v>3925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</row>
    <row r="102" spans="1:20" ht="12.75">
      <c r="A102" s="2" t="s">
        <v>4</v>
      </c>
      <c r="B102" s="3">
        <v>99</v>
      </c>
      <c r="C102" s="3">
        <v>775</v>
      </c>
      <c r="D102" s="3">
        <v>2682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</row>
    <row r="103" spans="1:20" ht="12.75">
      <c r="A103" s="2" t="s">
        <v>4</v>
      </c>
      <c r="B103" s="3">
        <v>100</v>
      </c>
      <c r="C103" s="3">
        <v>483</v>
      </c>
      <c r="D103" s="3">
        <v>1762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</row>
    <row r="104" spans="1:20" ht="12.75">
      <c r="A104" s="2" t="s">
        <v>4</v>
      </c>
      <c r="B104" s="3">
        <v>101</v>
      </c>
      <c r="C104" s="3">
        <v>288</v>
      </c>
      <c r="D104" s="3">
        <v>1111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</row>
    <row r="105" spans="1:20" ht="12.75">
      <c r="A105" s="2" t="s">
        <v>4</v>
      </c>
      <c r="B105" s="3">
        <v>102</v>
      </c>
      <c r="C105" s="3">
        <v>164</v>
      </c>
      <c r="D105" s="3">
        <v>671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</row>
    <row r="106" spans="1:20" ht="12.75">
      <c r="A106" s="2" t="s">
        <v>4</v>
      </c>
      <c r="B106" s="3">
        <v>103</v>
      </c>
      <c r="C106" s="3">
        <v>89</v>
      </c>
      <c r="D106" s="3">
        <v>387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</row>
    <row r="107" spans="1:20" ht="12.75">
      <c r="A107" s="2" t="s">
        <v>4</v>
      </c>
      <c r="B107" s="3">
        <v>104</v>
      </c>
      <c r="C107" s="3">
        <v>45</v>
      </c>
      <c r="D107" s="3">
        <v>213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</row>
    <row r="108" spans="1:20" ht="12.75">
      <c r="A108" s="2" t="s">
        <v>4</v>
      </c>
      <c r="B108" s="3">
        <v>105</v>
      </c>
      <c r="C108" s="3">
        <v>22</v>
      </c>
      <c r="D108" s="3">
        <v>112</v>
      </c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</row>
    <row r="109" spans="1:20" ht="12.75">
      <c r="A109" s="2" t="s">
        <v>4</v>
      </c>
      <c r="B109" s="3">
        <v>106</v>
      </c>
      <c r="C109" s="3">
        <v>10</v>
      </c>
      <c r="D109" s="3">
        <v>55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</row>
    <row r="110" spans="1:20" ht="12.75">
      <c r="A110" s="2" t="s">
        <v>4</v>
      </c>
      <c r="B110" s="3">
        <v>107</v>
      </c>
      <c r="C110" s="3">
        <v>4</v>
      </c>
      <c r="D110" s="3">
        <v>26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</row>
    <row r="111" spans="1:20" ht="12.75">
      <c r="A111" s="2" t="s">
        <v>4</v>
      </c>
      <c r="B111" s="3">
        <v>108</v>
      </c>
      <c r="C111" s="3">
        <v>2</v>
      </c>
      <c r="D111" s="3">
        <v>11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</row>
    <row r="112" spans="1:20" ht="12.75">
      <c r="A112" s="2" t="s">
        <v>4</v>
      </c>
      <c r="B112" s="3">
        <v>109</v>
      </c>
      <c r="C112" s="3">
        <v>1</v>
      </c>
      <c r="D112" s="3">
        <v>5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</row>
    <row r="113" spans="1:20" ht="12.75">
      <c r="A113" s="2" t="s">
        <v>4</v>
      </c>
      <c r="B113" s="3">
        <v>110</v>
      </c>
      <c r="C113" s="3">
        <v>0</v>
      </c>
      <c r="D113" s="3">
        <v>2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</row>
    <row r="114" spans="1:20" ht="12.75">
      <c r="A114" s="2" t="s">
        <v>4</v>
      </c>
      <c r="B114" s="3">
        <v>111</v>
      </c>
      <c r="C114" s="3">
        <v>0</v>
      </c>
      <c r="D114" s="3">
        <v>1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</row>
    <row r="115" spans="1:20" ht="12.75">
      <c r="A115" s="2" t="s">
        <v>4</v>
      </c>
      <c r="B115" s="3">
        <v>112</v>
      </c>
      <c r="C115" s="3">
        <v>0</v>
      </c>
      <c r="D115" s="3">
        <v>0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</row>
    <row r="116" spans="6:20" ht="12.75"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</row>
    <row r="117" spans="6:20" ht="12.75"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</row>
    <row r="118" spans="6:20" ht="12.75"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</row>
    <row r="119" spans="6:20" ht="12.75"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</row>
    <row r="120" spans="6:20" ht="12.75"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</row>
    <row r="121" spans="6:20" ht="12.75"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</row>
    <row r="122" spans="6:20" ht="12.75"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</row>
    <row r="123" spans="6:20" ht="12.75"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</row>
    <row r="124" spans="6:20" ht="12.75"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</row>
    <row r="125" spans="6:20" ht="12.75"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</row>
    <row r="126" spans="6:20" ht="12.75"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</row>
    <row r="127" spans="6:20" ht="12.75"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</row>
    <row r="128" spans="6:20" ht="12.75"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</row>
    <row r="129" spans="6:20" ht="12.75"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</row>
    <row r="130" spans="6:20" ht="12.75"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</row>
    <row r="131" spans="6:20" ht="12.75"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</row>
    <row r="132" spans="6:20" ht="12.75"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</row>
    <row r="133" spans="6:20" ht="12.75"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15"/>
  <sheetViews>
    <sheetView zoomScalePageLayoutView="0" workbookViewId="0" topLeftCell="A1">
      <selection activeCell="P17" sqref="P17"/>
    </sheetView>
  </sheetViews>
  <sheetFormatPr defaultColWidth="9.140625" defaultRowHeight="12.75"/>
  <cols>
    <col min="10" max="10" width="10.00390625" style="0" bestFit="1" customWidth="1"/>
    <col min="12" max="12" width="9.57421875" style="0" bestFit="1" customWidth="1"/>
    <col min="16" max="16" width="11.140625" style="0" bestFit="1" customWidth="1"/>
  </cols>
  <sheetData>
    <row r="2" spans="1:4" ht="12.75">
      <c r="A2" s="1" t="s">
        <v>0</v>
      </c>
      <c r="B2" s="1" t="s">
        <v>1</v>
      </c>
      <c r="C2" s="1" t="s">
        <v>2</v>
      </c>
      <c r="D2" s="1" t="s">
        <v>3</v>
      </c>
    </row>
    <row r="3" spans="1:4" ht="12.75">
      <c r="A3" s="2" t="s">
        <v>4</v>
      </c>
      <c r="B3" s="3">
        <v>0</v>
      </c>
      <c r="C3" s="3">
        <v>100000</v>
      </c>
      <c r="D3" s="3">
        <v>100000</v>
      </c>
    </row>
    <row r="4" spans="1:4" ht="12.75">
      <c r="A4" s="2" t="s">
        <v>4</v>
      </c>
      <c r="B4" s="3">
        <v>1</v>
      </c>
      <c r="C4" s="3">
        <v>99432</v>
      </c>
      <c r="D4" s="3">
        <v>99513</v>
      </c>
    </row>
    <row r="5" spans="1:4" ht="12.75">
      <c r="A5" s="2" t="s">
        <v>4</v>
      </c>
      <c r="B5" s="3">
        <v>2</v>
      </c>
      <c r="C5" s="3">
        <v>99403</v>
      </c>
      <c r="D5" s="3">
        <v>99477</v>
      </c>
    </row>
    <row r="6" spans="1:4" ht="12.75">
      <c r="A6" s="2" t="s">
        <v>4</v>
      </c>
      <c r="B6" s="3">
        <v>3</v>
      </c>
      <c r="C6" s="3">
        <v>99377</v>
      </c>
      <c r="D6" s="3">
        <v>99451</v>
      </c>
    </row>
    <row r="7" spans="1:4" ht="12.75">
      <c r="A7" s="2" t="s">
        <v>4</v>
      </c>
      <c r="B7" s="3">
        <v>4</v>
      </c>
      <c r="C7" s="3">
        <v>99356</v>
      </c>
      <c r="D7" s="3">
        <v>99432</v>
      </c>
    </row>
    <row r="8" spans="1:4" ht="12.75">
      <c r="A8" s="2" t="s">
        <v>4</v>
      </c>
      <c r="B8" s="3">
        <v>5</v>
      </c>
      <c r="C8" s="3">
        <v>99337</v>
      </c>
      <c r="D8" s="3">
        <v>99417</v>
      </c>
    </row>
    <row r="9" spans="1:10" ht="12.75">
      <c r="A9" s="2" t="s">
        <v>4</v>
      </c>
      <c r="B9" s="3">
        <v>6</v>
      </c>
      <c r="C9" s="3">
        <v>99321</v>
      </c>
      <c r="D9" s="3">
        <v>99404</v>
      </c>
      <c r="I9" s="17" t="s">
        <v>20</v>
      </c>
      <c r="J9" s="16">
        <v>0.04</v>
      </c>
    </row>
    <row r="10" spans="1:4" ht="12.75">
      <c r="A10" s="2" t="s">
        <v>4</v>
      </c>
      <c r="B10" s="3">
        <v>7</v>
      </c>
      <c r="C10" s="3">
        <v>99307</v>
      </c>
      <c r="D10" s="3">
        <v>99391</v>
      </c>
    </row>
    <row r="11" spans="1:19" ht="12.75">
      <c r="A11" s="2" t="s">
        <v>4</v>
      </c>
      <c r="B11" s="3">
        <v>8</v>
      </c>
      <c r="C11" s="3">
        <v>99294</v>
      </c>
      <c r="D11" s="3">
        <v>99380</v>
      </c>
      <c r="G11" s="26" t="s">
        <v>12</v>
      </c>
      <c r="H11" s="26" t="s">
        <v>13</v>
      </c>
      <c r="I11" s="26" t="s">
        <v>14</v>
      </c>
      <c r="J11" s="26" t="s">
        <v>17</v>
      </c>
      <c r="K11" s="26" t="s">
        <v>15</v>
      </c>
      <c r="L11" s="26" t="s">
        <v>19</v>
      </c>
      <c r="M11" s="27"/>
      <c r="N11" s="26" t="s">
        <v>12</v>
      </c>
      <c r="O11" s="26" t="s">
        <v>13</v>
      </c>
      <c r="P11" s="26" t="s">
        <v>22</v>
      </c>
      <c r="Q11" s="26" t="s">
        <v>17</v>
      </c>
      <c r="R11" s="26" t="s">
        <v>18</v>
      </c>
      <c r="S11" s="26" t="s">
        <v>19</v>
      </c>
    </row>
    <row r="12" spans="1:19" ht="12.75">
      <c r="A12" s="2" t="s">
        <v>4</v>
      </c>
      <c r="B12" s="3">
        <v>9</v>
      </c>
      <c r="C12" s="3">
        <v>99281</v>
      </c>
      <c r="D12" s="3">
        <v>99369</v>
      </c>
      <c r="G12" s="23">
        <v>50</v>
      </c>
      <c r="H12" s="23">
        <v>0</v>
      </c>
      <c r="I12" s="23">
        <v>0</v>
      </c>
      <c r="J12" s="25">
        <f>1/(1+$J$9)^H12</f>
        <v>1</v>
      </c>
      <c r="K12" s="35">
        <v>0</v>
      </c>
      <c r="L12" s="38">
        <f>+I12*J12*K12</f>
        <v>0</v>
      </c>
      <c r="M12" s="27"/>
      <c r="N12" s="24">
        <v>50</v>
      </c>
      <c r="O12" s="24">
        <v>0</v>
      </c>
      <c r="P12" s="24">
        <v>1</v>
      </c>
      <c r="Q12" s="25">
        <f>1/(1+$J$9)^O12</f>
        <v>1</v>
      </c>
      <c r="R12" s="28">
        <v>1</v>
      </c>
      <c r="S12" s="24">
        <f>+P12*Q12*R12</f>
        <v>1</v>
      </c>
    </row>
    <row r="13" spans="1:19" ht="12.75">
      <c r="A13" s="2" t="s">
        <v>4</v>
      </c>
      <c r="B13" s="3">
        <v>10</v>
      </c>
      <c r="C13" s="3">
        <v>99268</v>
      </c>
      <c r="D13" s="3">
        <v>99360</v>
      </c>
      <c r="G13" s="23">
        <v>51</v>
      </c>
      <c r="H13" s="23">
        <v>1</v>
      </c>
      <c r="I13" s="23">
        <v>1</v>
      </c>
      <c r="J13" s="25">
        <f>1/(1+$J$9)^H13</f>
        <v>0.9615384615384615</v>
      </c>
      <c r="K13" s="36">
        <f>+(C53-C54)/$C$53</f>
        <v>0.0037996655447598486</v>
      </c>
      <c r="L13" s="38">
        <f>+I13*J13*K13</f>
        <v>0.003653524562269085</v>
      </c>
      <c r="M13" s="27"/>
      <c r="N13" s="24">
        <v>51</v>
      </c>
      <c r="O13" s="24">
        <v>1</v>
      </c>
      <c r="P13" s="24">
        <v>1</v>
      </c>
      <c r="Q13" s="25">
        <f aca="true" t="shared" si="0" ref="Q13:Q71">1/(1+$J$9)^O13</f>
        <v>0.9615384615384615</v>
      </c>
      <c r="R13" s="28">
        <f>+C54/$C$53</f>
        <v>0.9962003344552401</v>
      </c>
      <c r="S13" s="24">
        <f>+P13*Q13*R13</f>
        <v>0.9578849369761924</v>
      </c>
    </row>
    <row r="14" spans="1:19" ht="12.75">
      <c r="A14" s="2" t="s">
        <v>4</v>
      </c>
      <c r="B14" s="3">
        <v>11</v>
      </c>
      <c r="C14" s="3">
        <v>99254</v>
      </c>
      <c r="D14" s="3">
        <v>99350</v>
      </c>
      <c r="G14" s="23">
        <v>52</v>
      </c>
      <c r="H14" s="23">
        <v>2</v>
      </c>
      <c r="I14" s="23">
        <v>1</v>
      </c>
      <c r="J14" s="25">
        <f>1/(1+$J$9)^H14</f>
        <v>0.9245562130177514</v>
      </c>
      <c r="K14" s="36">
        <f aca="true" t="shared" si="1" ref="K14:K72">+(C54-C55)/$C$53</f>
        <v>0.003990178023327195</v>
      </c>
      <c r="L14" s="38">
        <f>+I14*J14*K14</f>
        <v>0.003689143882514048</v>
      </c>
      <c r="M14" s="27"/>
      <c r="N14" s="24">
        <v>52</v>
      </c>
      <c r="O14" s="24">
        <v>2</v>
      </c>
      <c r="P14" s="24">
        <v>1</v>
      </c>
      <c r="Q14" s="25">
        <f t="shared" si="0"/>
        <v>0.9245562130177514</v>
      </c>
      <c r="R14" s="28">
        <f aca="true" t="shared" si="2" ref="R14:R72">+C55/$C$53</f>
        <v>0.9922101564319129</v>
      </c>
      <c r="S14" s="24">
        <f>+P14*Q14*R14</f>
        <v>0.9173540647484401</v>
      </c>
    </row>
    <row r="15" spans="1:19" ht="12.75">
      <c r="A15" s="2" t="s">
        <v>4</v>
      </c>
      <c r="B15" s="3">
        <v>12</v>
      </c>
      <c r="C15" s="3">
        <v>99238</v>
      </c>
      <c r="D15" s="3">
        <v>99339</v>
      </c>
      <c r="G15" s="23">
        <v>53</v>
      </c>
      <c r="H15" s="23">
        <v>3</v>
      </c>
      <c r="I15" s="29">
        <v>1</v>
      </c>
      <c r="J15" s="25">
        <f>1/(1+$J$9)^H15</f>
        <v>0.8889963586709149</v>
      </c>
      <c r="K15" s="36">
        <f t="shared" si="1"/>
        <v>0.004392371033636037</v>
      </c>
      <c r="L15" s="38">
        <f>+I15*J15*K15</f>
        <v>0.003904801854834039</v>
      </c>
      <c r="M15" s="27"/>
      <c r="N15" s="24">
        <v>53</v>
      </c>
      <c r="O15" s="24">
        <v>3</v>
      </c>
      <c r="P15" s="24">
        <v>1</v>
      </c>
      <c r="Q15" s="25">
        <f t="shared" si="0"/>
        <v>0.8889963586709149</v>
      </c>
      <c r="R15" s="28">
        <f t="shared" si="2"/>
        <v>0.9878177853982769</v>
      </c>
      <c r="S15" s="24">
        <f>+P15*Q15*R15</f>
        <v>0.8781664142494354</v>
      </c>
    </row>
    <row r="16" spans="1:19" ht="12.75">
      <c r="A16" s="2" t="s">
        <v>4</v>
      </c>
      <c r="B16" s="3">
        <v>13</v>
      </c>
      <c r="C16" s="3">
        <v>99220</v>
      </c>
      <c r="D16" s="3">
        <v>99326</v>
      </c>
      <c r="G16" s="23">
        <v>54</v>
      </c>
      <c r="H16" s="23">
        <v>4</v>
      </c>
      <c r="I16" s="29">
        <v>1</v>
      </c>
      <c r="J16" s="25">
        <f>1/(1+$J$9)^H16</f>
        <v>0.8548041910297257</v>
      </c>
      <c r="K16" s="36">
        <f t="shared" si="1"/>
        <v>0.004953324442751</v>
      </c>
      <c r="L16" s="38">
        <f>+I16*J16*K16</f>
        <v>0.004234122493193535</v>
      </c>
      <c r="M16" s="27"/>
      <c r="N16" s="24">
        <v>54</v>
      </c>
      <c r="O16" s="24">
        <v>4</v>
      </c>
      <c r="P16" s="24">
        <v>1</v>
      </c>
      <c r="Q16" s="25">
        <f t="shared" si="0"/>
        <v>0.8548041910297257</v>
      </c>
      <c r="R16" s="28">
        <f t="shared" si="2"/>
        <v>0.9828644609555259</v>
      </c>
      <c r="S16" s="24">
        <f>+P16*Q16*R16</f>
        <v>0.8401566604389558</v>
      </c>
    </row>
    <row r="17" spans="1:19" ht="12.75">
      <c r="A17" s="2" t="s">
        <v>4</v>
      </c>
      <c r="B17" s="3">
        <v>14</v>
      </c>
      <c r="C17" s="3">
        <v>99196</v>
      </c>
      <c r="D17" s="3">
        <v>99311</v>
      </c>
      <c r="G17" s="23">
        <v>55</v>
      </c>
      <c r="H17" s="23">
        <v>5</v>
      </c>
      <c r="I17" s="29">
        <v>1</v>
      </c>
      <c r="J17" s="25">
        <f>1/(1+$J$9)^H17</f>
        <v>0.8219271067593515</v>
      </c>
      <c r="K17" s="36">
        <f t="shared" si="1"/>
        <v>0.0056412861709108615</v>
      </c>
      <c r="L17" s="38">
        <f>+I17*J17*K17</f>
        <v>0.004636726020858305</v>
      </c>
      <c r="M17" s="27"/>
      <c r="N17" s="24">
        <v>55</v>
      </c>
      <c r="O17" s="24">
        <v>5</v>
      </c>
      <c r="P17" s="24">
        <v>1</v>
      </c>
      <c r="Q17" s="25">
        <f t="shared" si="0"/>
        <v>0.8219271067593515</v>
      </c>
      <c r="R17" s="28">
        <f t="shared" si="2"/>
        <v>0.9772231747846151</v>
      </c>
      <c r="S17" s="24">
        <f>+P17*Q17*R17</f>
        <v>0.8032062167089068</v>
      </c>
    </row>
    <row r="18" spans="1:19" ht="12.75">
      <c r="A18" s="2" t="s">
        <v>4</v>
      </c>
      <c r="B18" s="3">
        <v>15</v>
      </c>
      <c r="C18" s="3">
        <v>99165</v>
      </c>
      <c r="D18" s="3">
        <v>99295</v>
      </c>
      <c r="G18" s="23">
        <v>56</v>
      </c>
      <c r="H18" s="23">
        <v>6</v>
      </c>
      <c r="I18" s="29">
        <v>1</v>
      </c>
      <c r="J18" s="25">
        <f>1/(1+$J$9)^H18</f>
        <v>0.7903145257301457</v>
      </c>
      <c r="K18" s="36">
        <f t="shared" si="1"/>
        <v>0.0061916555534387505</v>
      </c>
      <c r="L18" s="38">
        <f>+I18*J18*K18</f>
        <v>0.004893355322200369</v>
      </c>
      <c r="M18" s="27"/>
      <c r="N18" s="24">
        <v>56</v>
      </c>
      <c r="O18" s="24">
        <v>6</v>
      </c>
      <c r="P18" s="24">
        <v>1</v>
      </c>
      <c r="Q18" s="25">
        <f t="shared" si="0"/>
        <v>0.7903145257301457</v>
      </c>
      <c r="R18" s="28">
        <f t="shared" si="2"/>
        <v>0.9710315192311763</v>
      </c>
      <c r="S18" s="24">
        <f>+P18*Q18*R18</f>
        <v>0.7674203145902099</v>
      </c>
    </row>
    <row r="19" spans="1:19" ht="12.75">
      <c r="A19" s="2" t="s">
        <v>4</v>
      </c>
      <c r="B19" s="3">
        <v>16</v>
      </c>
      <c r="C19" s="3">
        <v>99124</v>
      </c>
      <c r="D19" s="3">
        <v>99276</v>
      </c>
      <c r="G19" s="23">
        <v>57</v>
      </c>
      <c r="H19" s="23">
        <v>7</v>
      </c>
      <c r="I19" s="29">
        <v>1</v>
      </c>
      <c r="J19" s="25">
        <f>1/(1+$J$9)^H19</f>
        <v>0.7599178132020633</v>
      </c>
      <c r="K19" s="36">
        <f t="shared" si="1"/>
        <v>0.007017209627230583</v>
      </c>
      <c r="L19" s="38">
        <f>+I19*J19*K19</f>
        <v>0.005332502594705531</v>
      </c>
      <c r="M19" s="27"/>
      <c r="N19" s="24">
        <v>57</v>
      </c>
      <c r="O19" s="24">
        <v>7</v>
      </c>
      <c r="P19" s="24">
        <v>1</v>
      </c>
      <c r="Q19" s="25">
        <f t="shared" si="0"/>
        <v>0.7599178132020633</v>
      </c>
      <c r="R19" s="28">
        <f t="shared" si="2"/>
        <v>0.9640143096039457</v>
      </c>
      <c r="S19" s="24">
        <f>+P19*Q19*R19</f>
        <v>0.7325716460497272</v>
      </c>
    </row>
    <row r="20" spans="1:19" ht="12.75">
      <c r="A20" s="2" t="s">
        <v>4</v>
      </c>
      <c r="B20" s="3">
        <v>17</v>
      </c>
      <c r="C20" s="3">
        <v>99071</v>
      </c>
      <c r="D20" s="3">
        <v>99255</v>
      </c>
      <c r="G20" s="23">
        <v>58</v>
      </c>
      <c r="H20" s="23">
        <v>8</v>
      </c>
      <c r="I20" s="29">
        <v>1</v>
      </c>
      <c r="J20" s="25">
        <f>1/(1+$J$9)^H20</f>
        <v>0.7306902050019838</v>
      </c>
      <c r="K20" s="36">
        <f t="shared" si="1"/>
        <v>0.007609915116106772</v>
      </c>
      <c r="L20" s="38">
        <f>+I20*J20*K20</f>
        <v>0.005560490436235753</v>
      </c>
      <c r="M20" s="27"/>
      <c r="N20" s="24">
        <v>58</v>
      </c>
      <c r="O20" s="24">
        <v>8</v>
      </c>
      <c r="P20" s="24">
        <v>1</v>
      </c>
      <c r="Q20" s="25">
        <f t="shared" si="0"/>
        <v>0.7306902050019838</v>
      </c>
      <c r="R20" s="28">
        <f t="shared" si="2"/>
        <v>0.956404394487839</v>
      </c>
      <c r="S20" s="24">
        <f>+P20*Q20*R20</f>
        <v>0.6988353230731172</v>
      </c>
    </row>
    <row r="21" spans="1:19" ht="12.75">
      <c r="A21" s="2" t="s">
        <v>4</v>
      </c>
      <c r="B21" s="3">
        <v>18</v>
      </c>
      <c r="C21" s="3">
        <v>99006</v>
      </c>
      <c r="D21" s="3">
        <v>99230</v>
      </c>
      <c r="G21" s="23">
        <v>59</v>
      </c>
      <c r="H21" s="23">
        <v>9</v>
      </c>
      <c r="I21" s="29">
        <v>1</v>
      </c>
      <c r="J21" s="25">
        <f>1/(1+$J$9)^H21</f>
        <v>0.7025867355788304</v>
      </c>
      <c r="K21" s="36">
        <f t="shared" si="1"/>
        <v>0.008255540737918333</v>
      </c>
      <c r="L21" s="38">
        <f>+I21*J21*K21</f>
        <v>0.0058002334174920905</v>
      </c>
      <c r="M21" s="27"/>
      <c r="N21" s="24">
        <v>59</v>
      </c>
      <c r="O21" s="24">
        <v>9</v>
      </c>
      <c r="P21" s="24">
        <v>1</v>
      </c>
      <c r="Q21" s="25">
        <f t="shared" si="0"/>
        <v>0.7025867355788304</v>
      </c>
      <c r="R21" s="28">
        <f t="shared" si="2"/>
        <v>0.9481488537499206</v>
      </c>
      <c r="S21" s="24">
        <f>+P21*Q21*R21</f>
        <v>0.6661568079989667</v>
      </c>
    </row>
    <row r="22" spans="1:19" ht="12.75">
      <c r="A22" s="2" t="s">
        <v>4</v>
      </c>
      <c r="B22" s="3">
        <v>19</v>
      </c>
      <c r="C22" s="3">
        <v>98929</v>
      </c>
      <c r="D22" s="3">
        <v>99202</v>
      </c>
      <c r="G22" s="23">
        <v>60</v>
      </c>
      <c r="H22" s="23">
        <v>10</v>
      </c>
      <c r="I22" s="29">
        <v>1</v>
      </c>
      <c r="J22" s="25">
        <f>1/(1+$J$9)^H22</f>
        <v>0.6755641688257985</v>
      </c>
      <c r="K22" s="36">
        <f t="shared" si="1"/>
        <v>0.008943502466078194</v>
      </c>
      <c r="L22" s="38">
        <f>+I22*J22*K22</f>
        <v>0.006041909809887594</v>
      </c>
      <c r="M22" s="27"/>
      <c r="N22" s="24">
        <v>60</v>
      </c>
      <c r="O22" s="24">
        <v>10</v>
      </c>
      <c r="P22" s="24">
        <v>1</v>
      </c>
      <c r="Q22" s="25">
        <f t="shared" si="0"/>
        <v>0.6755641688257985</v>
      </c>
      <c r="R22" s="28">
        <f t="shared" si="2"/>
        <v>0.9392053512838424</v>
      </c>
      <c r="S22" s="24">
        <f>+P22*Q22*R22</f>
        <v>0.6344934824968111</v>
      </c>
    </row>
    <row r="23" spans="1:19" ht="12.75">
      <c r="A23" s="2" t="s">
        <v>4</v>
      </c>
      <c r="B23" s="3">
        <v>20</v>
      </c>
      <c r="C23" s="3">
        <v>98842</v>
      </c>
      <c r="D23" s="3">
        <v>99173</v>
      </c>
      <c r="G23" s="23">
        <v>61</v>
      </c>
      <c r="H23" s="23">
        <v>11</v>
      </c>
      <c r="I23" s="29">
        <v>1</v>
      </c>
      <c r="J23" s="25">
        <f aca="true" t="shared" si="3" ref="J23:J72">1/(1+$J$9)^H23</f>
        <v>0.6495809315632679</v>
      </c>
      <c r="K23" s="36">
        <f t="shared" si="1"/>
        <v>0.009546791981541458</v>
      </c>
      <c r="L23" s="38">
        <f aca="true" t="shared" si="4" ref="L23:L72">+I23*J23*K23</f>
        <v>0.006201414028810436</v>
      </c>
      <c r="M23" s="27"/>
      <c r="N23" s="24">
        <v>61</v>
      </c>
      <c r="O23" s="24">
        <v>11</v>
      </c>
      <c r="P23" s="24">
        <v>1</v>
      </c>
      <c r="Q23" s="25">
        <f t="shared" si="0"/>
        <v>0.6495809315632679</v>
      </c>
      <c r="R23" s="28">
        <f t="shared" si="2"/>
        <v>0.929658559302301</v>
      </c>
      <c r="S23" s="24">
        <f aca="true" t="shared" si="5" ref="S23:S71">+P23*Q23*R23</f>
        <v>0.6038884729873543</v>
      </c>
    </row>
    <row r="24" spans="1:19" ht="12.75">
      <c r="A24" s="2" t="s">
        <v>4</v>
      </c>
      <c r="B24" s="3">
        <v>21</v>
      </c>
      <c r="C24" s="3">
        <v>98748</v>
      </c>
      <c r="D24" s="3">
        <v>99144</v>
      </c>
      <c r="G24" s="23">
        <v>62</v>
      </c>
      <c r="H24" s="23">
        <v>12</v>
      </c>
      <c r="I24" s="29">
        <v>1</v>
      </c>
      <c r="J24" s="25">
        <f t="shared" si="3"/>
        <v>0.6245970495800651</v>
      </c>
      <c r="K24" s="36">
        <f t="shared" si="1"/>
        <v>0.01023475370970132</v>
      </c>
      <c r="L24" s="38">
        <f t="shared" si="4"/>
        <v>0.0063925969702580705</v>
      </c>
      <c r="N24" s="24">
        <v>62</v>
      </c>
      <c r="O24" s="24">
        <v>12</v>
      </c>
      <c r="P24" s="24">
        <v>1</v>
      </c>
      <c r="Q24" s="25">
        <f t="shared" si="0"/>
        <v>0.6245970495800651</v>
      </c>
      <c r="R24" s="28">
        <f t="shared" si="2"/>
        <v>0.9194238055925996</v>
      </c>
      <c r="S24" s="24">
        <f t="shared" si="5"/>
        <v>0.5742693962868131</v>
      </c>
    </row>
    <row r="25" spans="1:19" ht="12.75">
      <c r="A25" s="2" t="s">
        <v>4</v>
      </c>
      <c r="B25" s="3">
        <v>22</v>
      </c>
      <c r="C25" s="3">
        <v>98650</v>
      </c>
      <c r="D25" s="3">
        <v>99115</v>
      </c>
      <c r="G25" s="23">
        <v>63</v>
      </c>
      <c r="H25" s="23">
        <v>13</v>
      </c>
      <c r="I25" s="29">
        <v>1</v>
      </c>
      <c r="J25" s="25">
        <f t="shared" si="3"/>
        <v>0.600574086134678</v>
      </c>
      <c r="K25" s="36">
        <f t="shared" si="1"/>
        <v>0.011346076501344171</v>
      </c>
      <c r="L25" s="38">
        <f t="shared" si="4"/>
        <v>0.006814159526008921</v>
      </c>
      <c r="N25" s="24">
        <v>63</v>
      </c>
      <c r="O25" s="24">
        <v>13</v>
      </c>
      <c r="P25" s="24">
        <v>1</v>
      </c>
      <c r="Q25" s="25">
        <f t="shared" si="0"/>
        <v>0.600574086134678</v>
      </c>
      <c r="R25" s="28">
        <f t="shared" si="2"/>
        <v>0.9080777290912555</v>
      </c>
      <c r="S25" s="24">
        <f t="shared" si="5"/>
        <v>0.5453679522882344</v>
      </c>
    </row>
    <row r="26" spans="1:19" ht="12.75">
      <c r="A26" s="2" t="s">
        <v>4</v>
      </c>
      <c r="B26" s="3">
        <v>23</v>
      </c>
      <c r="C26" s="3">
        <v>98548</v>
      </c>
      <c r="D26" s="3">
        <v>99086</v>
      </c>
      <c r="G26" s="23">
        <v>64</v>
      </c>
      <c r="H26" s="23">
        <v>14</v>
      </c>
      <c r="I26" s="29">
        <v>1</v>
      </c>
      <c r="J26" s="25">
        <f t="shared" si="3"/>
        <v>0.5774750828218058</v>
      </c>
      <c r="K26" s="36">
        <f t="shared" si="1"/>
        <v>0.012605575665206072</v>
      </c>
      <c r="L26" s="38">
        <f t="shared" si="4"/>
        <v>0.007279405851281416</v>
      </c>
      <c r="N26" s="24">
        <v>64</v>
      </c>
      <c r="O26" s="24">
        <v>14</v>
      </c>
      <c r="P26" s="24">
        <v>1</v>
      </c>
      <c r="Q26" s="25">
        <f t="shared" si="0"/>
        <v>0.5774750828218058</v>
      </c>
      <c r="R26" s="28">
        <f t="shared" si="2"/>
        <v>0.8954721534260494</v>
      </c>
      <c r="S26" s="24">
        <f t="shared" si="5"/>
        <v>0.5171128559643287</v>
      </c>
    </row>
    <row r="27" spans="1:19" ht="12.75">
      <c r="A27" s="2" t="s">
        <v>4</v>
      </c>
      <c r="B27" s="3">
        <v>24</v>
      </c>
      <c r="C27" s="3">
        <v>98447</v>
      </c>
      <c r="D27" s="3">
        <v>99057</v>
      </c>
      <c r="G27" s="23">
        <v>65</v>
      </c>
      <c r="H27" s="23">
        <v>15</v>
      </c>
      <c r="I27" s="29">
        <v>1</v>
      </c>
      <c r="J27" s="25">
        <f t="shared" si="3"/>
        <v>0.5552645027132748</v>
      </c>
      <c r="K27" s="36">
        <f t="shared" si="1"/>
        <v>0.013833322749306745</v>
      </c>
      <c r="L27" s="38">
        <f t="shared" si="4"/>
        <v>0.007681153077266041</v>
      </c>
      <c r="N27" s="24">
        <v>65</v>
      </c>
      <c r="O27" s="24">
        <v>15</v>
      </c>
      <c r="P27" s="24">
        <v>1</v>
      </c>
      <c r="Q27" s="25">
        <f t="shared" si="0"/>
        <v>0.5552645027132748</v>
      </c>
      <c r="R27" s="28">
        <f t="shared" si="2"/>
        <v>0.8816388306767426</v>
      </c>
      <c r="S27" s="24">
        <f t="shared" si="5"/>
        <v>0.4895427468884346</v>
      </c>
    </row>
    <row r="28" spans="1:19" ht="12.75">
      <c r="A28" s="2" t="s">
        <v>4</v>
      </c>
      <c r="B28" s="3">
        <v>25</v>
      </c>
      <c r="C28" s="3">
        <v>98349</v>
      </c>
      <c r="D28" s="3">
        <v>99027</v>
      </c>
      <c r="G28" s="23">
        <v>66</v>
      </c>
      <c r="H28" s="23">
        <v>16</v>
      </c>
      <c r="I28" s="29">
        <v>1</v>
      </c>
      <c r="J28" s="25">
        <f t="shared" si="3"/>
        <v>0.533908175685841</v>
      </c>
      <c r="K28" s="36">
        <f t="shared" si="1"/>
        <v>0.015156326072691094</v>
      </c>
      <c r="L28" s="38">
        <f t="shared" si="4"/>
        <v>0.00809208640357025</v>
      </c>
      <c r="N28" s="24">
        <v>66</v>
      </c>
      <c r="O28" s="24">
        <v>16</v>
      </c>
      <c r="P28" s="24">
        <v>1</v>
      </c>
      <c r="Q28" s="25">
        <f t="shared" si="0"/>
        <v>0.533908175685841</v>
      </c>
      <c r="R28" s="28">
        <f t="shared" si="2"/>
        <v>0.8664825046040515</v>
      </c>
      <c r="S28" s="24">
        <f t="shared" si="5"/>
        <v>0.4626220932968475</v>
      </c>
    </row>
    <row r="29" spans="1:19" ht="12.75">
      <c r="A29" s="2" t="s">
        <v>4</v>
      </c>
      <c r="B29" s="3">
        <v>26</v>
      </c>
      <c r="C29" s="3">
        <v>98255</v>
      </c>
      <c r="D29" s="3">
        <v>98998</v>
      </c>
      <c r="G29" s="23">
        <v>67</v>
      </c>
      <c r="H29" s="23">
        <v>17</v>
      </c>
      <c r="I29" s="29">
        <v>1</v>
      </c>
      <c r="J29" s="25">
        <f t="shared" si="3"/>
        <v>0.5133732458517702</v>
      </c>
      <c r="K29" s="36">
        <f t="shared" si="1"/>
        <v>0.01658516966194619</v>
      </c>
      <c r="L29" s="38">
        <f t="shared" si="4"/>
        <v>0.008514382382355622</v>
      </c>
      <c r="N29" s="24">
        <v>67</v>
      </c>
      <c r="O29" s="24">
        <v>17</v>
      </c>
      <c r="P29" s="24">
        <v>1</v>
      </c>
      <c r="Q29" s="25">
        <f t="shared" si="0"/>
        <v>0.5133732458517702</v>
      </c>
      <c r="R29" s="28">
        <f t="shared" si="2"/>
        <v>0.8498973349421054</v>
      </c>
      <c r="S29" s="24">
        <f t="shared" si="5"/>
        <v>0.4363145534799978</v>
      </c>
    </row>
    <row r="30" spans="1:19" ht="12.75">
      <c r="A30" s="2" t="s">
        <v>4</v>
      </c>
      <c r="B30" s="3">
        <v>27</v>
      </c>
      <c r="C30" s="3">
        <v>98164</v>
      </c>
      <c r="D30" s="3">
        <v>98969</v>
      </c>
      <c r="G30" s="23">
        <v>68</v>
      </c>
      <c r="H30" s="23">
        <v>18</v>
      </c>
      <c r="I30" s="29">
        <v>1</v>
      </c>
      <c r="J30" s="25">
        <f t="shared" si="3"/>
        <v>0.4936281210113175</v>
      </c>
      <c r="K30" s="36">
        <f t="shared" si="1"/>
        <v>0.018141021570246184</v>
      </c>
      <c r="L30" s="38">
        <f t="shared" si="4"/>
        <v>0.008954918390946405</v>
      </c>
      <c r="N30" s="24">
        <v>68</v>
      </c>
      <c r="O30" s="24">
        <v>18</v>
      </c>
      <c r="P30" s="24">
        <v>1</v>
      </c>
      <c r="Q30" s="25">
        <f t="shared" si="0"/>
        <v>0.4936281210113175</v>
      </c>
      <c r="R30" s="28">
        <f t="shared" si="2"/>
        <v>0.8317563133718592</v>
      </c>
      <c r="S30" s="24">
        <f t="shared" si="5"/>
        <v>0.4105783061090514</v>
      </c>
    </row>
    <row r="31" spans="1:19" ht="12.75">
      <c r="A31" s="2" t="s">
        <v>4</v>
      </c>
      <c r="B31" s="3">
        <v>28</v>
      </c>
      <c r="C31" s="3">
        <v>98072</v>
      </c>
      <c r="D31" s="3">
        <v>98937</v>
      </c>
      <c r="G31" s="23">
        <v>69</v>
      </c>
      <c r="H31" s="23">
        <v>19</v>
      </c>
      <c r="I31" s="29">
        <v>1</v>
      </c>
      <c r="J31" s="25">
        <f t="shared" si="3"/>
        <v>0.47464242404934376</v>
      </c>
      <c r="K31" s="36">
        <f t="shared" si="1"/>
        <v>0.019453440867043457</v>
      </c>
      <c r="L31" s="38">
        <f t="shared" si="4"/>
        <v>0.009233428329234074</v>
      </c>
      <c r="N31" s="24">
        <v>69</v>
      </c>
      <c r="O31" s="24">
        <v>19</v>
      </c>
      <c r="P31" s="24">
        <v>1</v>
      </c>
      <c r="Q31" s="25">
        <f t="shared" si="0"/>
        <v>0.47464242404934376</v>
      </c>
      <c r="R31" s="28">
        <f t="shared" si="2"/>
        <v>0.8123028725048157</v>
      </c>
      <c r="S31" s="24">
        <f t="shared" si="5"/>
        <v>0.38555340446793074</v>
      </c>
    </row>
    <row r="32" spans="1:19" ht="12.75">
      <c r="A32" s="2" t="s">
        <v>4</v>
      </c>
      <c r="B32" s="3">
        <v>29</v>
      </c>
      <c r="C32" s="3">
        <v>97979</v>
      </c>
      <c r="D32" s="3">
        <v>98904</v>
      </c>
      <c r="G32" s="23">
        <v>70</v>
      </c>
      <c r="H32" s="23">
        <v>20</v>
      </c>
      <c r="I32" s="29">
        <v>1</v>
      </c>
      <c r="J32" s="25">
        <f t="shared" si="3"/>
        <v>0.45638694620129205</v>
      </c>
      <c r="K32" s="36">
        <f t="shared" si="1"/>
        <v>0.0210727969348659</v>
      </c>
      <c r="L32" s="38">
        <f t="shared" si="4"/>
        <v>0.009617349441023396</v>
      </c>
      <c r="N32" s="24">
        <v>70</v>
      </c>
      <c r="O32" s="24">
        <v>20</v>
      </c>
      <c r="P32" s="24">
        <v>1</v>
      </c>
      <c r="Q32" s="25">
        <f t="shared" si="0"/>
        <v>0.45638694620129205</v>
      </c>
      <c r="R32" s="28">
        <f t="shared" si="2"/>
        <v>0.7912300755699498</v>
      </c>
      <c r="S32" s="24">
        <f t="shared" si="5"/>
        <v>0.36110707793198693</v>
      </c>
    </row>
    <row r="33" spans="1:19" ht="12.75">
      <c r="A33" s="2" t="s">
        <v>4</v>
      </c>
      <c r="B33" s="3">
        <v>30</v>
      </c>
      <c r="C33" s="3">
        <v>97881</v>
      </c>
      <c r="D33" s="3">
        <v>98868</v>
      </c>
      <c r="G33" s="23">
        <v>71</v>
      </c>
      <c r="H33" s="23">
        <v>21</v>
      </c>
      <c r="I33" s="29">
        <v>1</v>
      </c>
      <c r="J33" s="25">
        <f t="shared" si="3"/>
        <v>0.43883360211662686</v>
      </c>
      <c r="K33" s="36">
        <f t="shared" si="1"/>
        <v>0.022755657162210792</v>
      </c>
      <c r="L33" s="38">
        <f t="shared" si="4"/>
        <v>0.009985947001023981</v>
      </c>
      <c r="N33" s="24">
        <v>71</v>
      </c>
      <c r="O33" s="24">
        <v>21</v>
      </c>
      <c r="P33" s="24">
        <v>1</v>
      </c>
      <c r="Q33" s="25">
        <f t="shared" si="0"/>
        <v>0.43883360211662686</v>
      </c>
      <c r="R33" s="28">
        <f t="shared" si="2"/>
        <v>0.768474418407739</v>
      </c>
      <c r="S33" s="24">
        <f t="shared" si="5"/>
        <v>0.337232397164348</v>
      </c>
    </row>
    <row r="34" spans="1:19" ht="12.75">
      <c r="A34" s="2" t="s">
        <v>4</v>
      </c>
      <c r="B34" s="3">
        <v>31</v>
      </c>
      <c r="C34" s="3">
        <v>97780</v>
      </c>
      <c r="D34" s="3">
        <v>98829</v>
      </c>
      <c r="G34" s="23">
        <v>72</v>
      </c>
      <c r="H34" s="23">
        <v>22</v>
      </c>
      <c r="I34" s="29">
        <v>1</v>
      </c>
      <c r="J34" s="25">
        <f t="shared" si="3"/>
        <v>0.4219553866506028</v>
      </c>
      <c r="K34" s="36">
        <f t="shared" si="1"/>
        <v>0.024597277788361804</v>
      </c>
      <c r="L34" s="38">
        <f t="shared" si="4"/>
        <v>0.010378953859740489</v>
      </c>
      <c r="N34" s="24">
        <v>72</v>
      </c>
      <c r="O34" s="24">
        <v>22</v>
      </c>
      <c r="P34" s="24">
        <v>1</v>
      </c>
      <c r="Q34" s="25">
        <f t="shared" si="0"/>
        <v>0.4219553866506028</v>
      </c>
      <c r="R34" s="28">
        <f t="shared" si="2"/>
        <v>0.7438771406193773</v>
      </c>
      <c r="S34" s="24">
        <f t="shared" si="5"/>
        <v>0.31388296649059416</v>
      </c>
    </row>
    <row r="35" spans="1:19" ht="12.75">
      <c r="A35" s="2" t="s">
        <v>4</v>
      </c>
      <c r="B35" s="3">
        <v>32</v>
      </c>
      <c r="C35" s="3">
        <v>97674</v>
      </c>
      <c r="D35" s="3">
        <v>98788</v>
      </c>
      <c r="G35" s="23">
        <v>73</v>
      </c>
      <c r="H35" s="23">
        <v>23</v>
      </c>
      <c r="I35" s="29">
        <v>1</v>
      </c>
      <c r="J35" s="25">
        <f t="shared" si="3"/>
        <v>0.4057263333178873</v>
      </c>
      <c r="K35" s="36">
        <f t="shared" si="1"/>
        <v>0.026396562308164517</v>
      </c>
      <c r="L35" s="38">
        <f t="shared" si="4"/>
        <v>0.010709780437488738</v>
      </c>
      <c r="N35" s="24">
        <v>73</v>
      </c>
      <c r="O35" s="24">
        <v>23</v>
      </c>
      <c r="P35" s="24">
        <v>1</v>
      </c>
      <c r="Q35" s="25">
        <f t="shared" si="0"/>
        <v>0.4057263333178873</v>
      </c>
      <c r="R35" s="28">
        <f t="shared" si="2"/>
        <v>0.7174805783112127</v>
      </c>
      <c r="S35" s="24">
        <f t="shared" si="5"/>
        <v>0.29110076426500564</v>
      </c>
    </row>
    <row r="36" spans="1:19" ht="12.75">
      <c r="A36" s="2" t="s">
        <v>4</v>
      </c>
      <c r="B36" s="3">
        <v>33</v>
      </c>
      <c r="C36" s="3">
        <v>97564</v>
      </c>
      <c r="D36" s="3">
        <v>98744</v>
      </c>
      <c r="G36" s="23">
        <v>74</v>
      </c>
      <c r="H36" s="23">
        <v>24</v>
      </c>
      <c r="I36" s="29">
        <v>1</v>
      </c>
      <c r="J36" s="25">
        <f t="shared" si="3"/>
        <v>0.3901214743441224</v>
      </c>
      <c r="K36" s="36">
        <f t="shared" si="1"/>
        <v>0.028269935014076757</v>
      </c>
      <c r="L36" s="38">
        <f t="shared" si="4"/>
        <v>0.011028708727304154</v>
      </c>
      <c r="N36" s="24">
        <v>74</v>
      </c>
      <c r="O36" s="24">
        <v>24</v>
      </c>
      <c r="P36" s="24">
        <v>1</v>
      </c>
      <c r="Q36" s="25">
        <f t="shared" si="0"/>
        <v>0.3901214743441224</v>
      </c>
      <c r="R36" s="28">
        <f t="shared" si="2"/>
        <v>0.689210643297136</v>
      </c>
      <c r="S36" s="24">
        <f t="shared" si="5"/>
        <v>0.26887587229673976</v>
      </c>
    </row>
    <row r="37" spans="1:19" ht="12.75">
      <c r="A37" s="2" t="s">
        <v>4</v>
      </c>
      <c r="B37" s="3">
        <v>34</v>
      </c>
      <c r="C37" s="3">
        <v>97454</v>
      </c>
      <c r="D37" s="3">
        <v>98697</v>
      </c>
      <c r="G37" s="23">
        <v>75</v>
      </c>
      <c r="H37" s="23">
        <v>25</v>
      </c>
      <c r="I37" s="29">
        <v>1</v>
      </c>
      <c r="J37" s="25">
        <f t="shared" si="3"/>
        <v>0.37511680225396377</v>
      </c>
      <c r="K37" s="36">
        <f t="shared" si="1"/>
        <v>0.02941300988548083</v>
      </c>
      <c r="L37" s="38">
        <f t="shared" si="4"/>
        <v>0.011033314212905794</v>
      </c>
      <c r="N37" s="24">
        <v>75</v>
      </c>
      <c r="O37" s="24">
        <v>25</v>
      </c>
      <c r="P37" s="24">
        <v>1</v>
      </c>
      <c r="Q37" s="25">
        <f t="shared" si="0"/>
        <v>0.37511680225396377</v>
      </c>
      <c r="R37" s="28">
        <f t="shared" si="2"/>
        <v>0.6597976334116551</v>
      </c>
      <c r="S37" s="24">
        <f t="shared" si="5"/>
        <v>0.2475011783801131</v>
      </c>
    </row>
    <row r="38" spans="1:19" ht="12.75">
      <c r="A38" s="2" t="s">
        <v>4</v>
      </c>
      <c r="B38" s="3">
        <v>35</v>
      </c>
      <c r="C38" s="3">
        <v>97343</v>
      </c>
      <c r="D38" s="3">
        <v>98647</v>
      </c>
      <c r="G38" s="23">
        <v>76</v>
      </c>
      <c r="H38" s="23">
        <v>26</v>
      </c>
      <c r="I38" s="29">
        <v>1</v>
      </c>
      <c r="J38" s="25">
        <f t="shared" si="3"/>
        <v>0.3606892329365037</v>
      </c>
      <c r="K38" s="36">
        <f t="shared" si="1"/>
        <v>0.031159374272348172</v>
      </c>
      <c r="L38" s="38">
        <f t="shared" si="4"/>
        <v>0.011238850805074689</v>
      </c>
      <c r="N38" s="24">
        <v>76</v>
      </c>
      <c r="O38" s="24">
        <v>26</v>
      </c>
      <c r="P38" s="24">
        <v>1</v>
      </c>
      <c r="Q38" s="25">
        <f t="shared" si="0"/>
        <v>0.3606892329365037</v>
      </c>
      <c r="R38" s="28">
        <f t="shared" si="2"/>
        <v>0.6286382591393069</v>
      </c>
      <c r="S38" s="24">
        <f t="shared" si="5"/>
        <v>0.22674305148349563</v>
      </c>
    </row>
    <row r="39" spans="1:19" ht="12.75">
      <c r="A39" s="2" t="s">
        <v>4</v>
      </c>
      <c r="B39" s="3">
        <v>36</v>
      </c>
      <c r="C39" s="3">
        <v>97227</v>
      </c>
      <c r="D39" s="3">
        <v>98594</v>
      </c>
      <c r="G39" s="23">
        <v>77</v>
      </c>
      <c r="H39" s="23">
        <v>27</v>
      </c>
      <c r="I39" s="29">
        <v>1</v>
      </c>
      <c r="J39" s="25">
        <f t="shared" si="3"/>
        <v>0.3468165701312535</v>
      </c>
      <c r="K39" s="36">
        <f t="shared" si="1"/>
        <v>0.032630553967951566</v>
      </c>
      <c r="L39" s="38">
        <f t="shared" si="4"/>
        <v>0.011316816808647726</v>
      </c>
      <c r="N39" s="24">
        <v>77</v>
      </c>
      <c r="O39" s="24">
        <v>27</v>
      </c>
      <c r="P39" s="24">
        <v>1</v>
      </c>
      <c r="Q39" s="25">
        <f t="shared" si="0"/>
        <v>0.3468165701312535</v>
      </c>
      <c r="R39" s="28">
        <f t="shared" si="2"/>
        <v>0.5960077051713554</v>
      </c>
      <c r="S39" s="24">
        <f t="shared" si="5"/>
        <v>0.20670534807932883</v>
      </c>
    </row>
    <row r="40" spans="1:19" ht="12.75">
      <c r="A40" s="2" t="s">
        <v>4</v>
      </c>
      <c r="B40" s="3">
        <v>37</v>
      </c>
      <c r="C40" s="3">
        <v>97107</v>
      </c>
      <c r="D40" s="3">
        <v>98537</v>
      </c>
      <c r="G40" s="23">
        <v>78</v>
      </c>
      <c r="H40" s="23">
        <v>28</v>
      </c>
      <c r="I40" s="29">
        <v>1</v>
      </c>
      <c r="J40" s="25">
        <f t="shared" si="3"/>
        <v>0.3334774712800514</v>
      </c>
      <c r="K40" s="36">
        <f t="shared" si="1"/>
        <v>0.033318515696111425</v>
      </c>
      <c r="L40" s="38">
        <f t="shared" si="4"/>
        <v>0.01111097436114394</v>
      </c>
      <c r="N40" s="24">
        <v>78</v>
      </c>
      <c r="O40" s="24">
        <v>28</v>
      </c>
      <c r="P40" s="24">
        <v>1</v>
      </c>
      <c r="Q40" s="25">
        <f t="shared" si="0"/>
        <v>0.3334774712800514</v>
      </c>
      <c r="R40" s="28">
        <f t="shared" si="2"/>
        <v>0.5626891894752439</v>
      </c>
      <c r="S40" s="24">
        <f t="shared" si="5"/>
        <v>0.18764416802282605</v>
      </c>
    </row>
    <row r="41" spans="1:19" ht="12.75">
      <c r="A41" s="2" t="s">
        <v>4</v>
      </c>
      <c r="B41" s="3">
        <v>38</v>
      </c>
      <c r="C41" s="3">
        <v>96981</v>
      </c>
      <c r="D41" s="3">
        <v>98476</v>
      </c>
      <c r="G41" s="23">
        <v>79</v>
      </c>
      <c r="H41" s="23">
        <v>29</v>
      </c>
      <c r="I41" s="29">
        <v>1</v>
      </c>
      <c r="J41" s="25">
        <f t="shared" si="3"/>
        <v>0.3206514146923571</v>
      </c>
      <c r="K41" s="36">
        <f t="shared" si="1"/>
        <v>0.033329099722698506</v>
      </c>
      <c r="L41" s="38">
        <f t="shared" si="4"/>
        <v>0.010687022976505922</v>
      </c>
      <c r="N41" s="24">
        <v>79</v>
      </c>
      <c r="O41" s="24">
        <v>29</v>
      </c>
      <c r="P41" s="24">
        <v>1</v>
      </c>
      <c r="Q41" s="25">
        <f t="shared" si="0"/>
        <v>0.3206514146923571</v>
      </c>
      <c r="R41" s="28">
        <f t="shared" si="2"/>
        <v>0.5293600897525454</v>
      </c>
      <c r="S41" s="24">
        <f t="shared" si="5"/>
        <v>0.1697400616608268</v>
      </c>
    </row>
    <row r="42" spans="1:19" ht="12.75">
      <c r="A42" s="2" t="s">
        <v>4</v>
      </c>
      <c r="B42" s="3">
        <v>39</v>
      </c>
      <c r="C42" s="3">
        <v>96849</v>
      </c>
      <c r="D42" s="3">
        <v>98409</v>
      </c>
      <c r="G42" s="23">
        <v>80</v>
      </c>
      <c r="H42" s="23">
        <v>30</v>
      </c>
      <c r="I42" s="29">
        <v>1</v>
      </c>
      <c r="J42" s="25">
        <f t="shared" si="3"/>
        <v>0.30831866797342034</v>
      </c>
      <c r="K42" s="36">
        <f t="shared" si="1"/>
        <v>0.034366334328231836</v>
      </c>
      <c r="L42" s="38">
        <f t="shared" si="4"/>
        <v>0.010595782423209668</v>
      </c>
      <c r="N42" s="24">
        <v>80</v>
      </c>
      <c r="O42" s="24">
        <v>30</v>
      </c>
      <c r="P42" s="24">
        <v>1</v>
      </c>
      <c r="Q42" s="25">
        <f t="shared" si="0"/>
        <v>0.30831866797342034</v>
      </c>
      <c r="R42" s="28">
        <f t="shared" si="2"/>
        <v>0.4949937554243136</v>
      </c>
      <c r="S42" s="24">
        <f t="shared" si="5"/>
        <v>0.1526158153275854</v>
      </c>
    </row>
    <row r="43" spans="1:19" ht="12.75">
      <c r="A43" s="2" t="s">
        <v>4</v>
      </c>
      <c r="B43" s="3">
        <v>40</v>
      </c>
      <c r="C43" s="3">
        <v>96708</v>
      </c>
      <c r="D43" s="3">
        <v>98337</v>
      </c>
      <c r="G43" s="23">
        <v>81</v>
      </c>
      <c r="H43" s="23">
        <v>31</v>
      </c>
      <c r="I43" s="29">
        <v>1</v>
      </c>
      <c r="J43" s="25">
        <f t="shared" si="3"/>
        <v>0.29646025766675027</v>
      </c>
      <c r="K43" s="36">
        <f t="shared" si="1"/>
        <v>0.03644080353929849</v>
      </c>
      <c r="L43" s="38">
        <f t="shared" si="4"/>
        <v>0.010803250006843856</v>
      </c>
      <c r="N43" s="24">
        <v>81</v>
      </c>
      <c r="O43" s="24">
        <v>31</v>
      </c>
      <c r="P43" s="24">
        <v>1</v>
      </c>
      <c r="Q43" s="25">
        <f t="shared" si="0"/>
        <v>0.29646025766675027</v>
      </c>
      <c r="R43" s="28">
        <f t="shared" si="2"/>
        <v>0.45855295188501516</v>
      </c>
      <c r="S43" s="24">
        <f t="shared" si="5"/>
        <v>0.13594272626968054</v>
      </c>
    </row>
    <row r="44" spans="1:19" ht="12.75">
      <c r="A44" s="2" t="s">
        <v>4</v>
      </c>
      <c r="B44" s="3">
        <v>41</v>
      </c>
      <c r="C44" s="3">
        <v>96559</v>
      </c>
      <c r="D44" s="3">
        <v>98259</v>
      </c>
      <c r="G44" s="23">
        <v>82</v>
      </c>
      <c r="H44" s="23">
        <v>32</v>
      </c>
      <c r="I44" s="29">
        <v>1</v>
      </c>
      <c r="J44" s="25">
        <f t="shared" si="3"/>
        <v>0.28505794006418295</v>
      </c>
      <c r="K44" s="36">
        <f t="shared" si="1"/>
        <v>0.040547405855083506</v>
      </c>
      <c r="L44" s="38">
        <f t="shared" si="4"/>
        <v>0.011558359987996494</v>
      </c>
      <c r="N44" s="24">
        <v>82</v>
      </c>
      <c r="O44" s="24">
        <v>32</v>
      </c>
      <c r="P44" s="24">
        <v>1</v>
      </c>
      <c r="Q44" s="25">
        <f t="shared" si="0"/>
        <v>0.28505794006418295</v>
      </c>
      <c r="R44" s="28">
        <f t="shared" si="2"/>
        <v>0.4180055460299316</v>
      </c>
      <c r="S44" s="24">
        <f t="shared" si="5"/>
        <v>0.1191557998866963</v>
      </c>
    </row>
    <row r="45" spans="1:19" ht="12.75">
      <c r="A45" s="2" t="s">
        <v>4</v>
      </c>
      <c r="B45" s="3">
        <v>42</v>
      </c>
      <c r="C45" s="3">
        <v>96400</v>
      </c>
      <c r="D45" s="3">
        <v>98172</v>
      </c>
      <c r="G45" s="23">
        <v>83</v>
      </c>
      <c r="H45" s="23">
        <v>33</v>
      </c>
      <c r="I45" s="29">
        <v>1</v>
      </c>
      <c r="J45" s="25">
        <f t="shared" si="3"/>
        <v>0.27409417313863743</v>
      </c>
      <c r="K45" s="36">
        <f t="shared" si="1"/>
        <v>0.042505450773692346</v>
      </c>
      <c r="L45" s="38">
        <f t="shared" si="4"/>
        <v>0.01165049638370026</v>
      </c>
      <c r="N45" s="24">
        <v>83</v>
      </c>
      <c r="O45" s="24">
        <v>33</v>
      </c>
      <c r="P45" s="24">
        <v>1</v>
      </c>
      <c r="Q45" s="25">
        <f t="shared" si="0"/>
        <v>0.27409417313863743</v>
      </c>
      <c r="R45" s="28">
        <f t="shared" si="2"/>
        <v>0.3755000952562393</v>
      </c>
      <c r="S45" s="24">
        <f t="shared" si="5"/>
        <v>0.1029223881227385</v>
      </c>
    </row>
    <row r="46" spans="1:19" ht="12.75">
      <c r="A46" s="2" t="s">
        <v>4</v>
      </c>
      <c r="B46" s="3">
        <v>43</v>
      </c>
      <c r="C46" s="3">
        <v>96228</v>
      </c>
      <c r="D46" s="3">
        <v>98077</v>
      </c>
      <c r="G46" s="23">
        <v>84</v>
      </c>
      <c r="H46" s="23">
        <v>34</v>
      </c>
      <c r="I46" s="29">
        <v>1</v>
      </c>
      <c r="J46" s="25">
        <f t="shared" si="3"/>
        <v>0.26355208955638215</v>
      </c>
      <c r="K46" s="36">
        <f t="shared" si="1"/>
        <v>0.04194449736457738</v>
      </c>
      <c r="L46" s="38">
        <f t="shared" si="4"/>
        <v>0.011054559925826532</v>
      </c>
      <c r="N46" s="24">
        <v>84</v>
      </c>
      <c r="O46" s="24">
        <v>34</v>
      </c>
      <c r="P46" s="24">
        <v>1</v>
      </c>
      <c r="Q46" s="25">
        <f t="shared" si="0"/>
        <v>0.26355208955638215</v>
      </c>
      <c r="R46" s="28">
        <f t="shared" si="2"/>
        <v>0.3335555978916619</v>
      </c>
      <c r="S46" s="24">
        <f t="shared" si="5"/>
        <v>0.08790927480757586</v>
      </c>
    </row>
    <row r="47" spans="1:19" ht="12.75">
      <c r="A47" s="2" t="s">
        <v>4</v>
      </c>
      <c r="B47" s="3">
        <v>44</v>
      </c>
      <c r="C47" s="3">
        <v>96046</v>
      </c>
      <c r="D47" s="3">
        <v>97973</v>
      </c>
      <c r="G47" s="23">
        <v>85</v>
      </c>
      <c r="H47" s="23">
        <v>35</v>
      </c>
      <c r="I47" s="29">
        <v>1</v>
      </c>
      <c r="J47" s="25">
        <f t="shared" si="3"/>
        <v>0.2534154707272905</v>
      </c>
      <c r="K47" s="36">
        <f t="shared" si="1"/>
        <v>0.039986452445968546</v>
      </c>
      <c r="L47" s="38">
        <f t="shared" si="4"/>
        <v>0.010133185669309534</v>
      </c>
      <c r="N47" s="24">
        <v>85</v>
      </c>
      <c r="O47" s="24">
        <v>35</v>
      </c>
      <c r="P47" s="24">
        <v>1</v>
      </c>
      <c r="Q47" s="25">
        <f t="shared" si="0"/>
        <v>0.2534154707272905</v>
      </c>
      <c r="R47" s="28">
        <f t="shared" si="2"/>
        <v>0.29356914544569335</v>
      </c>
      <c r="S47" s="24">
        <f t="shared" si="5"/>
        <v>0.07439496318412879</v>
      </c>
    </row>
    <row r="48" spans="1:19" ht="12.75">
      <c r="A48" s="2" t="s">
        <v>4</v>
      </c>
      <c r="B48" s="4">
        <v>45</v>
      </c>
      <c r="C48" s="4">
        <v>95849</v>
      </c>
      <c r="D48" s="3">
        <v>97861</v>
      </c>
      <c r="G48" s="23">
        <v>86</v>
      </c>
      <c r="H48" s="23">
        <v>36</v>
      </c>
      <c r="I48" s="29">
        <v>1</v>
      </c>
      <c r="J48" s="25">
        <f t="shared" si="3"/>
        <v>0.24366872185316396</v>
      </c>
      <c r="K48" s="36">
        <f t="shared" si="1"/>
        <v>0.03670540420397536</v>
      </c>
      <c r="L48" s="38">
        <f t="shared" si="4"/>
        <v>0.008943958927486428</v>
      </c>
      <c r="N48" s="24">
        <v>86</v>
      </c>
      <c r="O48" s="24">
        <v>36</v>
      </c>
      <c r="P48" s="24">
        <v>1</v>
      </c>
      <c r="Q48" s="25">
        <f t="shared" si="0"/>
        <v>0.24366872185316396</v>
      </c>
      <c r="R48" s="28">
        <f t="shared" si="2"/>
        <v>0.256863741241718</v>
      </c>
      <c r="S48" s="24">
        <f t="shared" si="5"/>
        <v>0.06258965951879127</v>
      </c>
    </row>
    <row r="49" spans="1:19" ht="12.75">
      <c r="A49" s="5" t="s">
        <v>4</v>
      </c>
      <c r="B49" s="6">
        <v>46</v>
      </c>
      <c r="C49" s="6">
        <v>95631</v>
      </c>
      <c r="D49" s="7">
        <v>97735</v>
      </c>
      <c r="G49" s="23">
        <v>87</v>
      </c>
      <c r="H49" s="23">
        <v>37</v>
      </c>
      <c r="I49" s="29">
        <v>1</v>
      </c>
      <c r="J49" s="25">
        <f t="shared" si="3"/>
        <v>0.23429684793573452</v>
      </c>
      <c r="K49" s="36">
        <f t="shared" si="1"/>
        <v>0.03444042251434136</v>
      </c>
      <c r="L49" s="38">
        <f t="shared" si="4"/>
        <v>0.008069282436685084</v>
      </c>
      <c r="N49" s="24">
        <v>87</v>
      </c>
      <c r="O49" s="24">
        <v>37</v>
      </c>
      <c r="P49" s="24">
        <v>1</v>
      </c>
      <c r="Q49" s="25">
        <f t="shared" si="0"/>
        <v>0.23429684793573452</v>
      </c>
      <c r="R49" s="28">
        <f t="shared" si="2"/>
        <v>0.22242331872737664</v>
      </c>
      <c r="S49" s="24">
        <f t="shared" si="5"/>
        <v>0.05211308248522958</v>
      </c>
    </row>
    <row r="50" spans="1:19" ht="12.75">
      <c r="A50" s="2" t="s">
        <v>4</v>
      </c>
      <c r="B50" s="8">
        <v>47</v>
      </c>
      <c r="C50" s="8">
        <v>95386</v>
      </c>
      <c r="D50" s="3">
        <v>97595</v>
      </c>
      <c r="G50" s="23">
        <v>88</v>
      </c>
      <c r="H50" s="23">
        <v>38</v>
      </c>
      <c r="I50" s="29">
        <v>1</v>
      </c>
      <c r="J50" s="25">
        <f t="shared" si="3"/>
        <v>0.22528543070743706</v>
      </c>
      <c r="K50" s="36">
        <f t="shared" si="1"/>
        <v>0.03271522618064816</v>
      </c>
      <c r="L50" s="38">
        <f t="shared" si="4"/>
        <v>0.007370263820798543</v>
      </c>
      <c r="N50" s="24">
        <v>88</v>
      </c>
      <c r="O50" s="24">
        <v>38</v>
      </c>
      <c r="P50" s="24">
        <v>1</v>
      </c>
      <c r="Q50" s="25">
        <f t="shared" si="0"/>
        <v>0.22528543070743706</v>
      </c>
      <c r="R50" s="28">
        <f t="shared" si="2"/>
        <v>0.1897080925467285</v>
      </c>
      <c r="S50" s="24">
        <f t="shared" si="5"/>
        <v>0.04273846933807606</v>
      </c>
    </row>
    <row r="51" spans="1:19" ht="12.75">
      <c r="A51" s="2" t="s">
        <v>4</v>
      </c>
      <c r="B51" s="3">
        <v>48</v>
      </c>
      <c r="C51" s="3">
        <v>95112</v>
      </c>
      <c r="D51" s="3">
        <v>97438</v>
      </c>
      <c r="G51" s="23">
        <v>89</v>
      </c>
      <c r="H51" s="23">
        <v>39</v>
      </c>
      <c r="I51" s="29">
        <v>1</v>
      </c>
      <c r="J51" s="25">
        <f t="shared" si="3"/>
        <v>0.21662060644945874</v>
      </c>
      <c r="K51" s="36">
        <f t="shared" si="1"/>
        <v>0.030587836836646135</v>
      </c>
      <c r="L51" s="38">
        <f t="shared" si="4"/>
        <v>0.006625955765531379</v>
      </c>
      <c r="N51" s="24">
        <v>89</v>
      </c>
      <c r="O51" s="24">
        <v>39</v>
      </c>
      <c r="P51" s="24">
        <v>1</v>
      </c>
      <c r="Q51" s="25">
        <f t="shared" si="0"/>
        <v>0.21662060644945874</v>
      </c>
      <c r="R51" s="28">
        <f t="shared" si="2"/>
        <v>0.15912025571008234</v>
      </c>
      <c r="S51" s="24">
        <f t="shared" si="5"/>
        <v>0.03446872629031099</v>
      </c>
    </row>
    <row r="52" spans="1:19" ht="12.75">
      <c r="A52" s="2" t="s">
        <v>4</v>
      </c>
      <c r="B52" s="3">
        <v>49</v>
      </c>
      <c r="C52" s="3">
        <v>94808</v>
      </c>
      <c r="D52" s="3">
        <v>97263</v>
      </c>
      <c r="G52" s="23">
        <v>90</v>
      </c>
      <c r="H52" s="23">
        <v>40</v>
      </c>
      <c r="I52" s="29">
        <v>1</v>
      </c>
      <c r="J52" s="25">
        <f t="shared" si="3"/>
        <v>0.20828904466294101</v>
      </c>
      <c r="K52" s="36">
        <f t="shared" si="1"/>
        <v>0.02775131771131009</v>
      </c>
      <c r="L52" s="38">
        <f t="shared" si="4"/>
        <v>0.0057802954542265335</v>
      </c>
      <c r="N52" s="24">
        <v>90</v>
      </c>
      <c r="O52" s="24">
        <v>40</v>
      </c>
      <c r="P52" s="24">
        <v>1</v>
      </c>
      <c r="Q52" s="25">
        <f t="shared" si="0"/>
        <v>0.20828904466294101</v>
      </c>
      <c r="R52" s="28">
        <f t="shared" si="2"/>
        <v>0.13136893799877225</v>
      </c>
      <c r="S52" s="24">
        <f t="shared" si="5"/>
        <v>0.0273627105941494</v>
      </c>
    </row>
    <row r="53" spans="1:19" ht="12.75">
      <c r="A53" s="2" t="s">
        <v>4</v>
      </c>
      <c r="B53" s="3">
        <v>50</v>
      </c>
      <c r="C53" s="3">
        <v>94482</v>
      </c>
      <c r="D53" s="3">
        <v>97075</v>
      </c>
      <c r="G53" s="23">
        <v>91</v>
      </c>
      <c r="H53" s="23">
        <v>41</v>
      </c>
      <c r="I53" s="29">
        <v>1</v>
      </c>
      <c r="J53" s="25">
        <f t="shared" si="3"/>
        <v>0.2002779275605202</v>
      </c>
      <c r="K53" s="36">
        <f t="shared" si="1"/>
        <v>0.02490421455938697</v>
      </c>
      <c r="L53" s="38">
        <f t="shared" si="4"/>
        <v>0.004987764479476557</v>
      </c>
      <c r="N53" s="24">
        <v>91</v>
      </c>
      <c r="O53" s="24">
        <v>41</v>
      </c>
      <c r="P53" s="24">
        <v>1</v>
      </c>
      <c r="Q53" s="25">
        <f t="shared" si="0"/>
        <v>0.2002779275605202</v>
      </c>
      <c r="R53" s="28">
        <f t="shared" si="2"/>
        <v>0.10646472343938528</v>
      </c>
      <c r="S53" s="24">
        <f t="shared" si="5"/>
        <v>0.021322534168744023</v>
      </c>
    </row>
    <row r="54" spans="1:19" ht="12.75">
      <c r="A54" s="2" t="s">
        <v>4</v>
      </c>
      <c r="B54" s="3">
        <v>51</v>
      </c>
      <c r="C54" s="3">
        <v>94123</v>
      </c>
      <c r="D54" s="3">
        <v>96871</v>
      </c>
      <c r="G54" s="23">
        <v>92</v>
      </c>
      <c r="H54" s="23">
        <v>42</v>
      </c>
      <c r="I54" s="29">
        <v>1</v>
      </c>
      <c r="J54" s="25">
        <f t="shared" si="3"/>
        <v>0.19257493034665407</v>
      </c>
      <c r="K54" s="36">
        <f t="shared" si="1"/>
        <v>0.021718422556677462</v>
      </c>
      <c r="L54" s="38">
        <f t="shared" si="4"/>
        <v>0.004182423711091363</v>
      </c>
      <c r="N54" s="24">
        <v>92</v>
      </c>
      <c r="O54" s="24">
        <v>42</v>
      </c>
      <c r="P54" s="24">
        <v>1</v>
      </c>
      <c r="Q54" s="25">
        <f t="shared" si="0"/>
        <v>0.19257493034665407</v>
      </c>
      <c r="R54" s="28">
        <f t="shared" si="2"/>
        <v>0.08474630088270782</v>
      </c>
      <c r="S54" s="24">
        <f t="shared" si="5"/>
        <v>0.016320012989624048</v>
      </c>
    </row>
    <row r="55" spans="1:19" ht="12.75">
      <c r="A55" s="2" t="s">
        <v>4</v>
      </c>
      <c r="B55" s="3">
        <v>52</v>
      </c>
      <c r="C55" s="3">
        <v>93746</v>
      </c>
      <c r="D55" s="3">
        <v>96657</v>
      </c>
      <c r="G55" s="23">
        <v>93</v>
      </c>
      <c r="H55" s="23">
        <v>43</v>
      </c>
      <c r="I55" s="29">
        <v>1</v>
      </c>
      <c r="J55" s="25">
        <f t="shared" si="3"/>
        <v>0.18516820225639813</v>
      </c>
      <c r="K55" s="36">
        <f t="shared" si="1"/>
        <v>0.018701974979361147</v>
      </c>
      <c r="L55" s="38">
        <f t="shared" si="4"/>
        <v>0.003463011085572442</v>
      </c>
      <c r="N55" s="24">
        <v>93</v>
      </c>
      <c r="O55" s="24">
        <v>43</v>
      </c>
      <c r="P55" s="24">
        <v>1</v>
      </c>
      <c r="Q55" s="25">
        <f t="shared" si="0"/>
        <v>0.18516820225639813</v>
      </c>
      <c r="R55" s="28">
        <f t="shared" si="2"/>
        <v>0.06604432590334666</v>
      </c>
      <c r="S55" s="24">
        <f t="shared" si="5"/>
        <v>0.01222930909675837</v>
      </c>
    </row>
    <row r="56" spans="1:19" ht="12.75">
      <c r="A56" s="2" t="s">
        <v>4</v>
      </c>
      <c r="B56" s="3">
        <v>53</v>
      </c>
      <c r="C56" s="3">
        <v>93331</v>
      </c>
      <c r="D56" s="3">
        <v>96434</v>
      </c>
      <c r="G56" s="23">
        <v>94</v>
      </c>
      <c r="H56" s="23">
        <v>44</v>
      </c>
      <c r="I56" s="29">
        <v>1</v>
      </c>
      <c r="J56" s="25">
        <f t="shared" si="3"/>
        <v>0.17804634832345972</v>
      </c>
      <c r="K56" s="36">
        <f t="shared" si="1"/>
        <v>0.015780783641328507</v>
      </c>
      <c r="L56" s="38">
        <f t="shared" si="4"/>
        <v>0.0028097109010211305</v>
      </c>
      <c r="N56" s="24">
        <v>94</v>
      </c>
      <c r="O56" s="24">
        <v>44</v>
      </c>
      <c r="P56" s="24">
        <v>1</v>
      </c>
      <c r="Q56" s="25">
        <f t="shared" si="0"/>
        <v>0.17804634832345972</v>
      </c>
      <c r="R56" s="28">
        <f t="shared" si="2"/>
        <v>0.050263542262018165</v>
      </c>
      <c r="S56" s="24">
        <f t="shared" si="5"/>
        <v>0.008949240153554226</v>
      </c>
    </row>
    <row r="57" spans="1:19" ht="12.75">
      <c r="A57" s="2" t="s">
        <v>4</v>
      </c>
      <c r="B57" s="3">
        <v>54</v>
      </c>
      <c r="C57" s="3">
        <v>92863</v>
      </c>
      <c r="D57" s="3">
        <v>96192</v>
      </c>
      <c r="G57" s="23">
        <v>95</v>
      </c>
      <c r="H57" s="23">
        <v>45</v>
      </c>
      <c r="I57" s="29">
        <v>1</v>
      </c>
      <c r="J57" s="25">
        <f t="shared" si="3"/>
        <v>0.17119841184948048</v>
      </c>
      <c r="K57" s="36">
        <f t="shared" si="1"/>
        <v>0.012986600622340763</v>
      </c>
      <c r="L57" s="38">
        <f t="shared" si="4"/>
        <v>0.0022232854018682134</v>
      </c>
      <c r="N57" s="24">
        <v>95</v>
      </c>
      <c r="O57" s="24">
        <v>45</v>
      </c>
      <c r="P57" s="24">
        <v>1</v>
      </c>
      <c r="Q57" s="25">
        <f t="shared" si="0"/>
        <v>0.17119841184948048</v>
      </c>
      <c r="R57" s="28">
        <f t="shared" si="2"/>
        <v>0.0372769416396774</v>
      </c>
      <c r="S57" s="24">
        <f t="shared" si="5"/>
        <v>0.00638175320731854</v>
      </c>
    </row>
    <row r="58" spans="1:19" ht="12.75">
      <c r="A58" s="2" t="s">
        <v>4</v>
      </c>
      <c r="B58" s="3">
        <v>55</v>
      </c>
      <c r="C58" s="3">
        <v>92330</v>
      </c>
      <c r="D58" s="3">
        <v>95920</v>
      </c>
      <c r="G58" s="23">
        <v>96</v>
      </c>
      <c r="H58" s="23">
        <v>46</v>
      </c>
      <c r="I58" s="29">
        <v>1</v>
      </c>
      <c r="J58" s="25">
        <f t="shared" si="3"/>
        <v>0.1646138575475774</v>
      </c>
      <c r="K58" s="36">
        <f t="shared" si="1"/>
        <v>0.010425266188268665</v>
      </c>
      <c r="L58" s="38">
        <f t="shared" si="4"/>
        <v>0.0017161432832112334</v>
      </c>
      <c r="N58" s="24">
        <v>96</v>
      </c>
      <c r="O58" s="24">
        <v>46</v>
      </c>
      <c r="P58" s="24">
        <v>1</v>
      </c>
      <c r="Q58" s="25">
        <f t="shared" si="0"/>
        <v>0.1646138575475774</v>
      </c>
      <c r="R58" s="28">
        <f t="shared" si="2"/>
        <v>0.026851675451408735</v>
      </c>
      <c r="S58" s="24">
        <f t="shared" si="5"/>
        <v>0.004420157877671979</v>
      </c>
    </row>
    <row r="59" spans="1:19" ht="12.75">
      <c r="A59" s="2" t="s">
        <v>4</v>
      </c>
      <c r="B59" s="3">
        <v>56</v>
      </c>
      <c r="C59" s="3">
        <v>91745</v>
      </c>
      <c r="D59" s="3">
        <v>95624</v>
      </c>
      <c r="G59" s="23">
        <v>97</v>
      </c>
      <c r="H59" s="23">
        <v>47</v>
      </c>
      <c r="I59" s="29">
        <v>1</v>
      </c>
      <c r="J59" s="25">
        <f t="shared" si="3"/>
        <v>0.15828255533420904</v>
      </c>
      <c r="K59" s="36">
        <f t="shared" si="1"/>
        <v>0.008117948392286361</v>
      </c>
      <c r="L59" s="38">
        <f t="shared" si="4"/>
        <v>0.0012849296156023193</v>
      </c>
      <c r="N59" s="24">
        <v>97</v>
      </c>
      <c r="O59" s="24">
        <v>47</v>
      </c>
      <c r="P59" s="24">
        <v>1</v>
      </c>
      <c r="Q59" s="25">
        <f t="shared" si="0"/>
        <v>0.15828255533420904</v>
      </c>
      <c r="R59" s="28">
        <f t="shared" si="2"/>
        <v>0.018733727059122372</v>
      </c>
      <c r="S59" s="24">
        <f t="shared" si="5"/>
        <v>0.002965222189851506</v>
      </c>
    </row>
    <row r="60" spans="1:19" ht="12.75">
      <c r="A60" s="2" t="s">
        <v>4</v>
      </c>
      <c r="B60" s="3">
        <v>57</v>
      </c>
      <c r="C60" s="3">
        <v>91082</v>
      </c>
      <c r="D60" s="3">
        <v>95293</v>
      </c>
      <c r="G60" s="23">
        <v>98</v>
      </c>
      <c r="H60" s="23">
        <v>48</v>
      </c>
      <c r="I60" s="29">
        <v>1</v>
      </c>
      <c r="J60" s="25">
        <f t="shared" si="3"/>
        <v>0.15219476474443175</v>
      </c>
      <c r="K60" s="36">
        <f t="shared" si="1"/>
        <v>0.006106983340742152</v>
      </c>
      <c r="L60" s="38">
        <f t="shared" si="4"/>
        <v>0.0009294508928424157</v>
      </c>
      <c r="N60" s="24">
        <v>98</v>
      </c>
      <c r="O60" s="24">
        <v>48</v>
      </c>
      <c r="P60" s="24">
        <v>1</v>
      </c>
      <c r="Q60" s="25">
        <f t="shared" si="0"/>
        <v>0.15219476474443175</v>
      </c>
      <c r="R60" s="28">
        <f t="shared" si="2"/>
        <v>0.012626743718380221</v>
      </c>
      <c r="S60" s="24">
        <f t="shared" si="5"/>
        <v>0.001921724289707109</v>
      </c>
    </row>
    <row r="61" spans="1:19" ht="12.75">
      <c r="A61" s="2" t="s">
        <v>4</v>
      </c>
      <c r="B61" s="3">
        <v>58</v>
      </c>
      <c r="C61" s="3">
        <v>90363</v>
      </c>
      <c r="D61" s="3">
        <v>94940</v>
      </c>
      <c r="G61" s="23">
        <v>99</v>
      </c>
      <c r="H61" s="23">
        <v>49</v>
      </c>
      <c r="I61" s="29">
        <v>1</v>
      </c>
      <c r="J61" s="25">
        <f t="shared" si="3"/>
        <v>0.14634111994656898</v>
      </c>
      <c r="K61" s="36">
        <f t="shared" si="1"/>
        <v>0.004424123113397261</v>
      </c>
      <c r="L61" s="38">
        <f t="shared" si="4"/>
        <v>0.0006474311311960567</v>
      </c>
      <c r="N61" s="24">
        <v>99</v>
      </c>
      <c r="O61" s="24">
        <v>49</v>
      </c>
      <c r="P61" s="24">
        <v>1</v>
      </c>
      <c r="Q61" s="25">
        <f t="shared" si="0"/>
        <v>0.14634111994656898</v>
      </c>
      <c r="R61" s="28">
        <f t="shared" si="2"/>
        <v>0.00820262060498296</v>
      </c>
      <c r="S61" s="24">
        <f t="shared" si="5"/>
        <v>0.0012003806858300096</v>
      </c>
    </row>
    <row r="62" spans="1:19" ht="12.75">
      <c r="A62" s="2" t="s">
        <v>4</v>
      </c>
      <c r="B62" s="3">
        <v>59</v>
      </c>
      <c r="C62" s="3">
        <v>89583</v>
      </c>
      <c r="D62" s="3">
        <v>94569</v>
      </c>
      <c r="G62" s="23">
        <v>100</v>
      </c>
      <c r="H62" s="23">
        <v>50</v>
      </c>
      <c r="I62" s="29">
        <v>1</v>
      </c>
      <c r="J62" s="25">
        <f t="shared" si="3"/>
        <v>0.1407126153332394</v>
      </c>
      <c r="K62" s="36">
        <f t="shared" si="1"/>
        <v>0.003090535763425838</v>
      </c>
      <c r="L62" s="38">
        <f t="shared" si="4"/>
        <v>0.00043487737005255925</v>
      </c>
      <c r="N62" s="24">
        <v>100</v>
      </c>
      <c r="O62" s="24">
        <v>50</v>
      </c>
      <c r="P62" s="24">
        <v>1</v>
      </c>
      <c r="Q62" s="25">
        <f t="shared" si="0"/>
        <v>0.1407126153332394</v>
      </c>
      <c r="R62" s="28">
        <f t="shared" si="2"/>
        <v>0.005112084841557122</v>
      </c>
      <c r="S62" s="24">
        <f t="shared" si="5"/>
        <v>0.0007193348278609114</v>
      </c>
    </row>
    <row r="63" spans="1:19" ht="12.75">
      <c r="A63" s="2" t="s">
        <v>4</v>
      </c>
      <c r="B63" s="3">
        <v>60</v>
      </c>
      <c r="C63" s="3">
        <v>88738</v>
      </c>
      <c r="D63" s="3">
        <v>94159</v>
      </c>
      <c r="G63" s="23">
        <v>101</v>
      </c>
      <c r="H63" s="23">
        <v>51</v>
      </c>
      <c r="I63" s="29">
        <v>1</v>
      </c>
      <c r="J63" s="25">
        <f t="shared" si="3"/>
        <v>0.13530059166657632</v>
      </c>
      <c r="K63" s="36">
        <f t="shared" si="1"/>
        <v>0.002063885184479583</v>
      </c>
      <c r="L63" s="38">
        <f t="shared" si="4"/>
        <v>0.0002792448865919686</v>
      </c>
      <c r="N63" s="24">
        <v>101</v>
      </c>
      <c r="O63" s="24">
        <v>51</v>
      </c>
      <c r="P63" s="24">
        <v>1</v>
      </c>
      <c r="Q63" s="25">
        <f t="shared" si="0"/>
        <v>0.13530059166657632</v>
      </c>
      <c r="R63" s="28">
        <f t="shared" si="2"/>
        <v>0.0030481996570775388</v>
      </c>
      <c r="S63" s="24">
        <f t="shared" si="5"/>
        <v>0.00041242321712044606</v>
      </c>
    </row>
    <row r="64" spans="1:19" ht="12.75">
      <c r="A64" s="2" t="s">
        <v>4</v>
      </c>
      <c r="B64" s="3">
        <v>61</v>
      </c>
      <c r="C64" s="3">
        <v>87836</v>
      </c>
      <c r="D64" s="3">
        <v>93720</v>
      </c>
      <c r="G64" s="23">
        <v>102</v>
      </c>
      <c r="H64" s="23">
        <v>52</v>
      </c>
      <c r="I64" s="29">
        <v>1</v>
      </c>
      <c r="J64" s="25">
        <f t="shared" si="3"/>
        <v>0.1300967227563234</v>
      </c>
      <c r="K64" s="36">
        <f t="shared" si="1"/>
        <v>0.0013124192967972736</v>
      </c>
      <c r="L64" s="38">
        <f t="shared" si="4"/>
        <v>0.0001707414493954838</v>
      </c>
      <c r="N64" s="24">
        <v>102</v>
      </c>
      <c r="O64" s="24">
        <v>52</v>
      </c>
      <c r="P64" s="24">
        <v>1</v>
      </c>
      <c r="Q64" s="25">
        <f t="shared" si="0"/>
        <v>0.1300967227563234</v>
      </c>
      <c r="R64" s="28">
        <f t="shared" si="2"/>
        <v>0.001735780360280265</v>
      </c>
      <c r="S64" s="24">
        <f t="shared" si="5"/>
        <v>0.00022581933629725276</v>
      </c>
    </row>
    <row r="65" spans="1:19" ht="12.75">
      <c r="A65" s="2" t="s">
        <v>4</v>
      </c>
      <c r="B65" s="3">
        <v>62</v>
      </c>
      <c r="C65" s="3">
        <v>86869</v>
      </c>
      <c r="D65" s="3">
        <v>93244</v>
      </c>
      <c r="G65" s="23">
        <v>103</v>
      </c>
      <c r="H65" s="23">
        <v>53</v>
      </c>
      <c r="I65" s="29">
        <v>1</v>
      </c>
      <c r="J65" s="25">
        <f t="shared" si="3"/>
        <v>0.12509300265031092</v>
      </c>
      <c r="K65" s="36">
        <f t="shared" si="1"/>
        <v>0.000793801994030609</v>
      </c>
      <c r="L65" s="38">
        <f t="shared" si="4"/>
        <v>9.929907494309307E-05</v>
      </c>
      <c r="N65" s="24">
        <v>103</v>
      </c>
      <c r="O65" s="24">
        <v>53</v>
      </c>
      <c r="P65" s="24">
        <v>1</v>
      </c>
      <c r="Q65" s="25">
        <f t="shared" si="0"/>
        <v>0.12509300265031092</v>
      </c>
      <c r="R65" s="28">
        <f t="shared" si="2"/>
        <v>0.000941978366249656</v>
      </c>
      <c r="S65" s="24">
        <f t="shared" si="5"/>
        <v>0.00011783490226580377</v>
      </c>
    </row>
    <row r="66" spans="1:19" ht="12.75">
      <c r="A66" s="2" t="s">
        <v>4</v>
      </c>
      <c r="B66" s="3">
        <v>63</v>
      </c>
      <c r="C66" s="3">
        <v>85797</v>
      </c>
      <c r="D66" s="3">
        <v>92724</v>
      </c>
      <c r="G66" s="23">
        <v>104</v>
      </c>
      <c r="H66" s="23">
        <v>54</v>
      </c>
      <c r="I66" s="29">
        <v>1</v>
      </c>
      <c r="J66" s="25">
        <f t="shared" si="3"/>
        <v>0.12028173331760666</v>
      </c>
      <c r="K66" s="36">
        <f t="shared" si="1"/>
        <v>0.00046569716983129063</v>
      </c>
      <c r="L66" s="38">
        <f t="shared" si="4"/>
        <v>5.601486278841148E-05</v>
      </c>
      <c r="N66" s="24">
        <v>104</v>
      </c>
      <c r="O66" s="24">
        <v>54</v>
      </c>
      <c r="P66" s="24">
        <v>1</v>
      </c>
      <c r="Q66" s="25">
        <f t="shared" si="0"/>
        <v>0.12028173331760666</v>
      </c>
      <c r="R66" s="28">
        <f t="shared" si="2"/>
        <v>0.0004762811964183654</v>
      </c>
      <c r="S66" s="24">
        <f t="shared" si="5"/>
        <v>5.728792785178447E-05</v>
      </c>
    </row>
    <row r="67" spans="1:19" ht="12.75">
      <c r="A67" s="2" t="s">
        <v>4</v>
      </c>
      <c r="B67" s="3">
        <v>64</v>
      </c>
      <c r="C67" s="3">
        <v>84606</v>
      </c>
      <c r="D67" s="3">
        <v>92148</v>
      </c>
      <c r="G67" s="23">
        <v>105</v>
      </c>
      <c r="H67" s="23">
        <v>55</v>
      </c>
      <c r="I67" s="29">
        <v>1</v>
      </c>
      <c r="J67" s="25">
        <f t="shared" si="3"/>
        <v>0.11565551280539103</v>
      </c>
      <c r="K67" s="36">
        <f t="shared" si="1"/>
        <v>0.0002434326115027201</v>
      </c>
      <c r="L67" s="38">
        <f t="shared" si="4"/>
        <v>2.8154323516902624E-05</v>
      </c>
      <c r="N67" s="24">
        <v>105</v>
      </c>
      <c r="O67" s="24">
        <v>55</v>
      </c>
      <c r="P67" s="24">
        <v>1</v>
      </c>
      <c r="Q67" s="25">
        <f t="shared" si="0"/>
        <v>0.11565551280539103</v>
      </c>
      <c r="R67" s="28">
        <f t="shared" si="2"/>
        <v>0.00023284858491564531</v>
      </c>
      <c r="S67" s="24">
        <f t="shared" si="5"/>
        <v>2.6930222494428597E-05</v>
      </c>
    </row>
    <row r="68" spans="1:19" ht="12.75">
      <c r="A68" s="2" t="s">
        <v>4</v>
      </c>
      <c r="B68" s="3">
        <v>65</v>
      </c>
      <c r="C68" s="3">
        <v>83299</v>
      </c>
      <c r="D68" s="3">
        <v>91510</v>
      </c>
      <c r="G68" s="23">
        <v>106</v>
      </c>
      <c r="H68" s="23">
        <v>56</v>
      </c>
      <c r="I68" s="29">
        <v>1</v>
      </c>
      <c r="J68" s="25">
        <f t="shared" si="3"/>
        <v>0.11120722385133754</v>
      </c>
      <c r="K68" s="36">
        <f t="shared" si="1"/>
        <v>0.00012700831904489745</v>
      </c>
      <c r="L68" s="38">
        <f t="shared" si="4"/>
        <v>1.4124242567008006E-05</v>
      </c>
      <c r="N68" s="24">
        <v>106</v>
      </c>
      <c r="O68" s="24">
        <v>56</v>
      </c>
      <c r="P68" s="24">
        <v>1</v>
      </c>
      <c r="Q68" s="25">
        <f t="shared" si="0"/>
        <v>0.11120722385133754</v>
      </c>
      <c r="R68" s="28">
        <f t="shared" si="2"/>
        <v>0.00010584026587074787</v>
      </c>
      <c r="S68" s="24">
        <f t="shared" si="5"/>
        <v>1.1770202139173337E-05</v>
      </c>
    </row>
    <row r="69" spans="1:19" ht="12.75">
      <c r="A69" s="2" t="s">
        <v>4</v>
      </c>
      <c r="B69" s="3">
        <v>66</v>
      </c>
      <c r="C69" s="3">
        <v>81867</v>
      </c>
      <c r="D69" s="3">
        <v>90797</v>
      </c>
      <c r="G69" s="23">
        <v>107</v>
      </c>
      <c r="H69" s="23">
        <v>57</v>
      </c>
      <c r="I69" s="29">
        <v>1</v>
      </c>
      <c r="J69" s="25">
        <f t="shared" si="3"/>
        <v>0.10693002293397837</v>
      </c>
      <c r="K69" s="36">
        <f t="shared" si="1"/>
        <v>6.350415952244872E-05</v>
      </c>
      <c r="L69" s="38">
        <f t="shared" si="4"/>
        <v>6.7905012341384624E-06</v>
      </c>
      <c r="N69" s="24">
        <v>107</v>
      </c>
      <c r="O69" s="24">
        <v>57</v>
      </c>
      <c r="P69" s="24">
        <v>1</v>
      </c>
      <c r="Q69" s="25">
        <f t="shared" si="0"/>
        <v>0.10693002293397837</v>
      </c>
      <c r="R69" s="28">
        <f t="shared" si="2"/>
        <v>4.233610634829915E-05</v>
      </c>
      <c r="S69" s="24">
        <f t="shared" si="5"/>
        <v>4.527000822758975E-06</v>
      </c>
    </row>
    <row r="70" spans="1:19" ht="12.75">
      <c r="A70" s="2" t="s">
        <v>4</v>
      </c>
      <c r="B70" s="3">
        <v>67</v>
      </c>
      <c r="C70" s="3">
        <v>80300</v>
      </c>
      <c r="D70" s="3">
        <v>90003</v>
      </c>
      <c r="G70" s="23">
        <v>108</v>
      </c>
      <c r="H70" s="23">
        <v>58</v>
      </c>
      <c r="I70" s="29">
        <v>1</v>
      </c>
      <c r="J70" s="25">
        <f t="shared" si="3"/>
        <v>0.10281732974420998</v>
      </c>
      <c r="K70" s="36">
        <f t="shared" si="1"/>
        <v>2.1168053174149574E-05</v>
      </c>
      <c r="L70" s="38">
        <f t="shared" si="4"/>
        <v>2.1764427032495076E-06</v>
      </c>
      <c r="N70" s="24">
        <v>108</v>
      </c>
      <c r="O70" s="24">
        <v>58</v>
      </c>
      <c r="P70" s="24">
        <v>1</v>
      </c>
      <c r="Q70" s="25">
        <f t="shared" si="0"/>
        <v>0.10281732974420998</v>
      </c>
      <c r="R70" s="28">
        <f t="shared" si="2"/>
        <v>2.1168053174149574E-05</v>
      </c>
      <c r="S70" s="24">
        <f t="shared" si="5"/>
        <v>2.1764427032495076E-06</v>
      </c>
    </row>
    <row r="71" spans="1:19" ht="12.75">
      <c r="A71" s="2" t="s">
        <v>4</v>
      </c>
      <c r="B71" s="3">
        <v>68</v>
      </c>
      <c r="C71" s="3">
        <v>78586</v>
      </c>
      <c r="D71" s="3">
        <v>89125</v>
      </c>
      <c r="G71" s="23">
        <v>109</v>
      </c>
      <c r="H71" s="23">
        <v>59</v>
      </c>
      <c r="I71" s="29">
        <v>1</v>
      </c>
      <c r="J71" s="25">
        <f t="shared" si="3"/>
        <v>0.09886281706174037</v>
      </c>
      <c r="K71" s="36">
        <f t="shared" si="1"/>
        <v>1.0584026587074787E-05</v>
      </c>
      <c r="L71" s="38">
        <f t="shared" si="4"/>
        <v>1.046366684254571E-06</v>
      </c>
      <c r="N71" s="24">
        <v>109</v>
      </c>
      <c r="O71" s="24">
        <v>59</v>
      </c>
      <c r="P71" s="24">
        <v>1</v>
      </c>
      <c r="Q71" s="25">
        <f t="shared" si="0"/>
        <v>0.09886281706174037</v>
      </c>
      <c r="R71" s="36">
        <f t="shared" si="2"/>
        <v>1.0584026587074787E-05</v>
      </c>
      <c r="S71" s="24">
        <f t="shared" si="5"/>
        <v>1.046366684254571E-06</v>
      </c>
    </row>
    <row r="72" spans="1:18" ht="12.75">
      <c r="A72" s="2" t="s">
        <v>4</v>
      </c>
      <c r="B72" s="3">
        <v>69</v>
      </c>
      <c r="C72" s="3">
        <v>76748</v>
      </c>
      <c r="D72" s="3">
        <v>88171</v>
      </c>
      <c r="G72" s="23">
        <v>110</v>
      </c>
      <c r="H72" s="23">
        <v>60</v>
      </c>
      <c r="I72" s="29">
        <v>1</v>
      </c>
      <c r="J72" s="25">
        <f t="shared" si="3"/>
        <v>0.09506040102090417</v>
      </c>
      <c r="K72" s="36">
        <f t="shared" si="1"/>
        <v>1.0584026587074787E-05</v>
      </c>
      <c r="L72" s="38">
        <f t="shared" si="4"/>
        <v>1.006121811783241E-06</v>
      </c>
      <c r="N72" s="24"/>
      <c r="R72" s="36"/>
    </row>
    <row r="73" spans="1:4" ht="12.75">
      <c r="A73" s="2" t="s">
        <v>4</v>
      </c>
      <c r="B73" s="3">
        <v>70</v>
      </c>
      <c r="C73" s="3">
        <v>74757</v>
      </c>
      <c r="D73" s="3">
        <v>87119</v>
      </c>
    </row>
    <row r="74" spans="1:19" ht="12.75">
      <c r="A74" s="2" t="s">
        <v>4</v>
      </c>
      <c r="B74" s="3">
        <v>71</v>
      </c>
      <c r="C74" s="3">
        <v>72607</v>
      </c>
      <c r="D74" s="3">
        <v>85962</v>
      </c>
      <c r="S74" s="32">
        <f>+SUM(S12:S71)</f>
        <v>16.90153163580527</v>
      </c>
    </row>
    <row r="75" spans="1:4" ht="12.75">
      <c r="A75" s="2" t="s">
        <v>4</v>
      </c>
      <c r="B75" s="3">
        <v>72</v>
      </c>
      <c r="C75" s="3">
        <v>70283</v>
      </c>
      <c r="D75" s="3">
        <v>84686</v>
      </c>
    </row>
    <row r="76" spans="1:4" ht="12.75">
      <c r="A76" s="2" t="s">
        <v>4</v>
      </c>
      <c r="B76" s="3">
        <v>73</v>
      </c>
      <c r="C76" s="3">
        <v>67789</v>
      </c>
      <c r="D76" s="3">
        <v>83265</v>
      </c>
    </row>
    <row r="77" spans="1:16" ht="13.5">
      <c r="A77" s="2" t="s">
        <v>4</v>
      </c>
      <c r="B77" s="3">
        <v>74</v>
      </c>
      <c r="C77" s="3">
        <v>65118</v>
      </c>
      <c r="D77" s="3">
        <v>81696</v>
      </c>
      <c r="G77" s="27"/>
      <c r="H77" s="30" t="s">
        <v>24</v>
      </c>
      <c r="I77" s="30" t="s">
        <v>34</v>
      </c>
      <c r="J77" s="31">
        <f>+SUM(L12:L72)</f>
        <v>0.3499410909305653</v>
      </c>
      <c r="K77" s="27"/>
      <c r="L77" s="27"/>
      <c r="M77" s="27"/>
      <c r="N77" s="27"/>
      <c r="O77" s="27"/>
      <c r="P77" s="27"/>
    </row>
    <row r="78" spans="1:19" ht="12.75">
      <c r="A78" s="2" t="s">
        <v>4</v>
      </c>
      <c r="B78" s="3">
        <v>75</v>
      </c>
      <c r="C78" s="3">
        <v>62339</v>
      </c>
      <c r="D78" s="3">
        <v>79958</v>
      </c>
      <c r="G78" s="27"/>
      <c r="H78" s="30" t="s">
        <v>25</v>
      </c>
      <c r="I78" s="30" t="s">
        <v>27</v>
      </c>
      <c r="J78" s="31">
        <f>+J77/S74</f>
        <v>0.020704696974872268</v>
      </c>
      <c r="K78" s="27"/>
      <c r="L78" s="27"/>
      <c r="M78" s="27"/>
      <c r="N78" s="26" t="s">
        <v>12</v>
      </c>
      <c r="O78" s="26" t="s">
        <v>13</v>
      </c>
      <c r="P78" s="26" t="s">
        <v>22</v>
      </c>
      <c r="Q78" s="26" t="s">
        <v>17</v>
      </c>
      <c r="R78" s="26" t="s">
        <v>18</v>
      </c>
      <c r="S78" s="26" t="s">
        <v>19</v>
      </c>
    </row>
    <row r="79" spans="1:19" ht="12.75">
      <c r="A79" s="2" t="s">
        <v>4</v>
      </c>
      <c r="B79" s="3">
        <v>76</v>
      </c>
      <c r="C79" s="3">
        <v>59395</v>
      </c>
      <c r="D79" s="3">
        <v>78011</v>
      </c>
      <c r="G79" s="27"/>
      <c r="H79" s="27"/>
      <c r="I79" s="27"/>
      <c r="J79" s="27"/>
      <c r="K79" s="27"/>
      <c r="L79" s="27"/>
      <c r="M79" s="27"/>
      <c r="N79" s="24">
        <v>50</v>
      </c>
      <c r="O79" s="24">
        <v>0</v>
      </c>
      <c r="P79" s="24">
        <v>1</v>
      </c>
      <c r="Q79" s="39">
        <f>1/(1+$J$9)^O12</f>
        <v>1</v>
      </c>
      <c r="R79" s="40">
        <f>+C53/$C$53</f>
        <v>1</v>
      </c>
      <c r="S79" s="41">
        <f>+R79*Q79*P79</f>
        <v>1</v>
      </c>
    </row>
    <row r="80" spans="1:19" ht="12.75">
      <c r="A80" s="2" t="s">
        <v>4</v>
      </c>
      <c r="B80" s="3">
        <v>77</v>
      </c>
      <c r="C80" s="3">
        <v>56312</v>
      </c>
      <c r="D80" s="3">
        <v>75829</v>
      </c>
      <c r="N80" s="24">
        <v>51</v>
      </c>
      <c r="O80" s="24">
        <v>1</v>
      </c>
      <c r="P80" s="24">
        <v>1</v>
      </c>
      <c r="Q80" s="39">
        <f aca="true" t="shared" si="6" ref="Q80:Q89">1/(1+$J$9)^O13</f>
        <v>0.9615384615384615</v>
      </c>
      <c r="R80" s="40">
        <f>+C54/$C$53</f>
        <v>0.9962003344552401</v>
      </c>
      <c r="S80" s="41">
        <f aca="true" t="shared" si="7" ref="S80:S89">+R80*Q80*P80</f>
        <v>0.9578849369761924</v>
      </c>
    </row>
    <row r="81" spans="1:19" ht="12.75">
      <c r="A81" s="2" t="s">
        <v>4</v>
      </c>
      <c r="B81" s="3">
        <v>78</v>
      </c>
      <c r="C81" s="3">
        <v>53164</v>
      </c>
      <c r="D81" s="3">
        <v>73480</v>
      </c>
      <c r="N81" s="24">
        <v>52</v>
      </c>
      <c r="O81" s="24">
        <v>2</v>
      </c>
      <c r="P81" s="24">
        <v>1</v>
      </c>
      <c r="Q81" s="39">
        <f t="shared" si="6"/>
        <v>0.9245562130177514</v>
      </c>
      <c r="R81" s="40">
        <f aca="true" t="shared" si="8" ref="R81:R89">+C55/$C$53</f>
        <v>0.9922101564319129</v>
      </c>
      <c r="S81" s="41">
        <f t="shared" si="7"/>
        <v>0.9173540647484401</v>
      </c>
    </row>
    <row r="82" spans="1:19" ht="12.75">
      <c r="A82" s="2" t="s">
        <v>4</v>
      </c>
      <c r="B82" s="3">
        <v>79</v>
      </c>
      <c r="C82" s="3">
        <v>50015</v>
      </c>
      <c r="D82" s="3">
        <v>70994</v>
      </c>
      <c r="N82" s="24">
        <v>53</v>
      </c>
      <c r="O82" s="24">
        <v>3</v>
      </c>
      <c r="P82" s="24">
        <v>1</v>
      </c>
      <c r="Q82" s="39">
        <f t="shared" si="6"/>
        <v>0.8889963586709149</v>
      </c>
      <c r="R82" s="40">
        <f t="shared" si="8"/>
        <v>0.9878177853982769</v>
      </c>
      <c r="S82" s="41">
        <f t="shared" si="7"/>
        <v>0.8781664142494354</v>
      </c>
    </row>
    <row r="83" spans="1:19" ht="12.75">
      <c r="A83" s="2" t="s">
        <v>4</v>
      </c>
      <c r="B83" s="3">
        <v>80</v>
      </c>
      <c r="C83" s="3">
        <v>46768</v>
      </c>
      <c r="D83" s="3">
        <v>68331</v>
      </c>
      <c r="N83" s="24">
        <v>54</v>
      </c>
      <c r="O83" s="24">
        <v>4</v>
      </c>
      <c r="P83" s="24">
        <v>1</v>
      </c>
      <c r="Q83" s="39">
        <f t="shared" si="6"/>
        <v>0.8548041910297257</v>
      </c>
      <c r="R83" s="40">
        <f t="shared" si="8"/>
        <v>0.9828644609555259</v>
      </c>
      <c r="S83" s="41">
        <f t="shared" si="7"/>
        <v>0.8401566604389558</v>
      </c>
    </row>
    <row r="84" spans="1:19" ht="12.75">
      <c r="A84" s="2" t="s">
        <v>4</v>
      </c>
      <c r="B84" s="3">
        <v>81</v>
      </c>
      <c r="C84" s="3">
        <v>43325</v>
      </c>
      <c r="D84" s="3">
        <v>65348</v>
      </c>
      <c r="N84" s="24">
        <v>55</v>
      </c>
      <c r="O84" s="24">
        <v>5</v>
      </c>
      <c r="P84" s="24">
        <v>1</v>
      </c>
      <c r="Q84" s="39">
        <f t="shared" si="6"/>
        <v>0.8219271067593515</v>
      </c>
      <c r="R84" s="40">
        <f t="shared" si="8"/>
        <v>0.9772231747846151</v>
      </c>
      <c r="S84" s="41">
        <f t="shared" si="7"/>
        <v>0.8032062167089068</v>
      </c>
    </row>
    <row r="85" spans="1:19" ht="12.75">
      <c r="A85" s="2" t="s">
        <v>4</v>
      </c>
      <c r="B85" s="3">
        <v>82</v>
      </c>
      <c r="C85" s="3">
        <v>39494</v>
      </c>
      <c r="D85" s="3">
        <v>61819</v>
      </c>
      <c r="N85" s="24">
        <v>56</v>
      </c>
      <c r="O85" s="24">
        <v>6</v>
      </c>
      <c r="P85" s="24">
        <v>1</v>
      </c>
      <c r="Q85" s="39">
        <f t="shared" si="6"/>
        <v>0.7903145257301457</v>
      </c>
      <c r="R85" s="40">
        <f t="shared" si="8"/>
        <v>0.9710315192311763</v>
      </c>
      <c r="S85" s="41">
        <f t="shared" si="7"/>
        <v>0.7674203145902099</v>
      </c>
    </row>
    <row r="86" spans="1:19" ht="12.75">
      <c r="A86" s="2" t="s">
        <v>4</v>
      </c>
      <c r="B86" s="3">
        <v>83</v>
      </c>
      <c r="C86" s="3">
        <v>35478</v>
      </c>
      <c r="D86" s="3">
        <v>57809</v>
      </c>
      <c r="N86" s="24">
        <v>57</v>
      </c>
      <c r="O86" s="24">
        <v>7</v>
      </c>
      <c r="P86" s="24">
        <v>1</v>
      </c>
      <c r="Q86" s="39">
        <f t="shared" si="6"/>
        <v>0.7599178132020633</v>
      </c>
      <c r="R86" s="40">
        <f t="shared" si="8"/>
        <v>0.9640143096039457</v>
      </c>
      <c r="S86" s="41">
        <f t="shared" si="7"/>
        <v>0.7325716460497272</v>
      </c>
    </row>
    <row r="87" spans="1:19" ht="12.75">
      <c r="A87" s="2" t="s">
        <v>4</v>
      </c>
      <c r="B87" s="3">
        <v>84</v>
      </c>
      <c r="C87" s="3">
        <v>31515</v>
      </c>
      <c r="D87" s="3">
        <v>53574</v>
      </c>
      <c r="N87" s="24">
        <v>58</v>
      </c>
      <c r="O87" s="24">
        <v>8</v>
      </c>
      <c r="P87" s="24">
        <v>1</v>
      </c>
      <c r="Q87" s="39">
        <f t="shared" si="6"/>
        <v>0.7306902050019838</v>
      </c>
      <c r="R87" s="40">
        <f t="shared" si="8"/>
        <v>0.956404394487839</v>
      </c>
      <c r="S87" s="41">
        <f t="shared" si="7"/>
        <v>0.6988353230731172</v>
      </c>
    </row>
    <row r="88" spans="1:19" ht="12.75">
      <c r="A88" s="2" t="s">
        <v>4</v>
      </c>
      <c r="B88" s="3">
        <v>85</v>
      </c>
      <c r="C88" s="3">
        <v>27737</v>
      </c>
      <c r="D88" s="3">
        <v>49253</v>
      </c>
      <c r="N88" s="24">
        <v>59</v>
      </c>
      <c r="O88" s="24">
        <v>9</v>
      </c>
      <c r="P88" s="24">
        <v>1</v>
      </c>
      <c r="Q88" s="39">
        <f t="shared" si="6"/>
        <v>0.7025867355788304</v>
      </c>
      <c r="R88" s="40">
        <f t="shared" si="8"/>
        <v>0.9481488537499206</v>
      </c>
      <c r="S88" s="41">
        <f t="shared" si="7"/>
        <v>0.6661568079989667</v>
      </c>
    </row>
    <row r="89" spans="1:19" ht="12.75">
      <c r="A89" s="2" t="s">
        <v>4</v>
      </c>
      <c r="B89" s="3">
        <v>86</v>
      </c>
      <c r="C89" s="3">
        <v>24269</v>
      </c>
      <c r="D89" s="3">
        <v>44992</v>
      </c>
      <c r="N89" s="24">
        <v>60</v>
      </c>
      <c r="O89" s="24">
        <v>10</v>
      </c>
      <c r="P89" s="24">
        <v>0</v>
      </c>
      <c r="Q89" s="39">
        <f t="shared" si="6"/>
        <v>0.6755641688257985</v>
      </c>
      <c r="R89" s="40">
        <f t="shared" si="8"/>
        <v>0.9392053512838424</v>
      </c>
      <c r="S89" s="41">
        <f t="shared" si="7"/>
        <v>0</v>
      </c>
    </row>
    <row r="90" spans="1:4" ht="12.75">
      <c r="A90" s="2" t="s">
        <v>4</v>
      </c>
      <c r="B90" s="3">
        <v>87</v>
      </c>
      <c r="C90" s="3">
        <v>21015</v>
      </c>
      <c r="D90" s="3">
        <v>40727</v>
      </c>
    </row>
    <row r="91" spans="1:19" ht="12.75">
      <c r="A91" s="2" t="s">
        <v>4</v>
      </c>
      <c r="B91" s="3">
        <v>88</v>
      </c>
      <c r="C91" s="3">
        <v>17924</v>
      </c>
      <c r="D91" s="3">
        <v>36403</v>
      </c>
      <c r="H91" s="30" t="s">
        <v>26</v>
      </c>
      <c r="I91" s="30" t="s">
        <v>27</v>
      </c>
      <c r="J91" s="31">
        <f>+J77/S91</f>
        <v>0.04235676338750481</v>
      </c>
      <c r="S91" s="41">
        <f>+SUM(S79:S89)</f>
        <v>8.261752384833953</v>
      </c>
    </row>
    <row r="92" spans="1:10" ht="12.75">
      <c r="A92" s="2" t="s">
        <v>4</v>
      </c>
      <c r="B92" s="3">
        <v>89</v>
      </c>
      <c r="C92" s="3">
        <v>15034</v>
      </c>
      <c r="D92" s="3">
        <v>32039</v>
      </c>
      <c r="H92" s="30" t="s">
        <v>29</v>
      </c>
      <c r="I92" s="30" t="s">
        <v>27</v>
      </c>
      <c r="J92" s="42">
        <f>+J91*300000</f>
        <v>12707.029016251443</v>
      </c>
    </row>
    <row r="93" spans="1:4" ht="12.75">
      <c r="A93" s="2" t="s">
        <v>4</v>
      </c>
      <c r="B93" s="3">
        <v>90</v>
      </c>
      <c r="C93" s="3">
        <v>12412</v>
      </c>
      <c r="D93" s="3">
        <v>27749</v>
      </c>
    </row>
    <row r="94" spans="1:4" ht="12.75">
      <c r="A94" s="2" t="s">
        <v>4</v>
      </c>
      <c r="B94" s="3">
        <v>91</v>
      </c>
      <c r="C94" s="3">
        <v>10059</v>
      </c>
      <c r="D94" s="3">
        <v>23588</v>
      </c>
    </row>
    <row r="95" spans="1:4" ht="12.75">
      <c r="A95" s="2" t="s">
        <v>4</v>
      </c>
      <c r="B95" s="3">
        <v>92</v>
      </c>
      <c r="C95" s="3">
        <v>8007</v>
      </c>
      <c r="D95" s="3">
        <v>19689</v>
      </c>
    </row>
    <row r="96" spans="1:4" ht="12.75">
      <c r="A96" s="2" t="s">
        <v>4</v>
      </c>
      <c r="B96" s="3">
        <v>93</v>
      </c>
      <c r="C96" s="3">
        <v>6240</v>
      </c>
      <c r="D96" s="3">
        <v>16097</v>
      </c>
    </row>
    <row r="97" spans="1:4" ht="12.75">
      <c r="A97" s="2" t="s">
        <v>4</v>
      </c>
      <c r="B97" s="3">
        <v>94</v>
      </c>
      <c r="C97" s="3">
        <v>4749</v>
      </c>
      <c r="D97" s="3">
        <v>12861</v>
      </c>
    </row>
    <row r="98" spans="1:4" ht="12.75">
      <c r="A98" s="2" t="s">
        <v>4</v>
      </c>
      <c r="B98" s="3">
        <v>95</v>
      </c>
      <c r="C98" s="3">
        <v>3522</v>
      </c>
      <c r="D98" s="3">
        <v>10010</v>
      </c>
    </row>
    <row r="99" spans="1:4" ht="12.75">
      <c r="A99" s="2" t="s">
        <v>4</v>
      </c>
      <c r="B99" s="3">
        <v>96</v>
      </c>
      <c r="C99" s="3">
        <v>2537</v>
      </c>
      <c r="D99" s="3">
        <v>7569</v>
      </c>
    </row>
    <row r="100" spans="1:4" ht="12.75">
      <c r="A100" s="2" t="s">
        <v>4</v>
      </c>
      <c r="B100" s="3">
        <v>97</v>
      </c>
      <c r="C100" s="3">
        <v>1770</v>
      </c>
      <c r="D100" s="3">
        <v>5542</v>
      </c>
    </row>
    <row r="101" spans="1:4" ht="12.75">
      <c r="A101" s="2" t="s">
        <v>4</v>
      </c>
      <c r="B101" s="3">
        <v>98</v>
      </c>
      <c r="C101" s="3">
        <v>1193</v>
      </c>
      <c r="D101" s="3">
        <v>3925</v>
      </c>
    </row>
    <row r="102" spans="1:4" ht="12.75">
      <c r="A102" s="2" t="s">
        <v>4</v>
      </c>
      <c r="B102" s="3">
        <v>99</v>
      </c>
      <c r="C102" s="3">
        <v>775</v>
      </c>
      <c r="D102" s="3">
        <v>2682</v>
      </c>
    </row>
    <row r="103" spans="1:4" ht="12.75">
      <c r="A103" s="2" t="s">
        <v>4</v>
      </c>
      <c r="B103" s="3">
        <v>100</v>
      </c>
      <c r="C103" s="3">
        <v>483</v>
      </c>
      <c r="D103" s="3">
        <v>1762</v>
      </c>
    </row>
    <row r="104" spans="1:4" ht="12.75">
      <c r="A104" s="2" t="s">
        <v>4</v>
      </c>
      <c r="B104" s="3">
        <v>101</v>
      </c>
      <c r="C104" s="3">
        <v>288</v>
      </c>
      <c r="D104" s="3">
        <v>1111</v>
      </c>
    </row>
    <row r="105" spans="1:4" ht="12.75">
      <c r="A105" s="2" t="s">
        <v>4</v>
      </c>
      <c r="B105" s="3">
        <v>102</v>
      </c>
      <c r="C105" s="3">
        <v>164</v>
      </c>
      <c r="D105" s="3">
        <v>671</v>
      </c>
    </row>
    <row r="106" spans="1:4" ht="12.75">
      <c r="A106" s="2" t="s">
        <v>4</v>
      </c>
      <c r="B106" s="3">
        <v>103</v>
      </c>
      <c r="C106" s="3">
        <v>89</v>
      </c>
      <c r="D106" s="3">
        <v>387</v>
      </c>
    </row>
    <row r="107" spans="1:4" ht="12.75">
      <c r="A107" s="2" t="s">
        <v>4</v>
      </c>
      <c r="B107" s="3">
        <v>104</v>
      </c>
      <c r="C107" s="3">
        <v>45</v>
      </c>
      <c r="D107" s="3">
        <v>213</v>
      </c>
    </row>
    <row r="108" spans="1:4" ht="12.75">
      <c r="A108" s="2" t="s">
        <v>4</v>
      </c>
      <c r="B108" s="3">
        <v>105</v>
      </c>
      <c r="C108" s="3">
        <v>22</v>
      </c>
      <c r="D108" s="3">
        <v>112</v>
      </c>
    </row>
    <row r="109" spans="1:4" ht="12.75">
      <c r="A109" s="2" t="s">
        <v>4</v>
      </c>
      <c r="B109" s="3">
        <v>106</v>
      </c>
      <c r="C109" s="3">
        <v>10</v>
      </c>
      <c r="D109" s="3">
        <v>55</v>
      </c>
    </row>
    <row r="110" spans="1:4" ht="12.75">
      <c r="A110" s="2" t="s">
        <v>4</v>
      </c>
      <c r="B110" s="3">
        <v>107</v>
      </c>
      <c r="C110" s="3">
        <v>4</v>
      </c>
      <c r="D110" s="3">
        <v>26</v>
      </c>
    </row>
    <row r="111" spans="1:4" ht="12.75">
      <c r="A111" s="2" t="s">
        <v>4</v>
      </c>
      <c r="B111" s="3">
        <v>108</v>
      </c>
      <c r="C111" s="3">
        <v>2</v>
      </c>
      <c r="D111" s="3">
        <v>11</v>
      </c>
    </row>
    <row r="112" spans="1:4" ht="12.75">
      <c r="A112" s="2" t="s">
        <v>4</v>
      </c>
      <c r="B112" s="3">
        <v>109</v>
      </c>
      <c r="C112" s="3">
        <v>1</v>
      </c>
      <c r="D112" s="3">
        <v>5</v>
      </c>
    </row>
    <row r="113" spans="1:4" ht="12.75">
      <c r="A113" s="2" t="s">
        <v>4</v>
      </c>
      <c r="B113" s="3">
        <v>110</v>
      </c>
      <c r="C113" s="3">
        <v>0</v>
      </c>
      <c r="D113" s="3">
        <v>2</v>
      </c>
    </row>
    <row r="114" spans="1:4" ht="12.75">
      <c r="A114" s="2" t="s">
        <v>4</v>
      </c>
      <c r="B114" s="3">
        <v>111</v>
      </c>
      <c r="C114" s="3">
        <v>0</v>
      </c>
      <c r="D114" s="3">
        <v>1</v>
      </c>
    </row>
    <row r="115" spans="1:4" ht="12.75">
      <c r="A115" s="2" t="s">
        <v>4</v>
      </c>
      <c r="B115" s="3">
        <v>112</v>
      </c>
      <c r="C115" s="3">
        <v>0</v>
      </c>
      <c r="D115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48"/>
  <sheetViews>
    <sheetView zoomScalePageLayoutView="0" workbookViewId="0" topLeftCell="A1">
      <selection activeCell="O22" sqref="O22"/>
    </sheetView>
  </sheetViews>
  <sheetFormatPr defaultColWidth="9.140625" defaultRowHeight="12.75"/>
  <cols>
    <col min="10" max="10" width="10.00390625" style="0" bestFit="1" customWidth="1"/>
    <col min="12" max="12" width="9.57421875" style="0" bestFit="1" customWidth="1"/>
    <col min="16" max="16" width="11.140625" style="0" bestFit="1" customWidth="1"/>
  </cols>
  <sheetData>
    <row r="2" spans="1:4" ht="12.75">
      <c r="A2" s="1" t="s">
        <v>0</v>
      </c>
      <c r="B2" s="1" t="s">
        <v>1</v>
      </c>
      <c r="C2" s="1" t="s">
        <v>2</v>
      </c>
      <c r="D2" s="1" t="s">
        <v>3</v>
      </c>
    </row>
    <row r="3" spans="1:4" ht="12.75">
      <c r="A3" s="2" t="s">
        <v>4</v>
      </c>
      <c r="B3" s="3">
        <v>0</v>
      </c>
      <c r="C3" s="3">
        <v>100000</v>
      </c>
      <c r="D3" s="3">
        <v>100000</v>
      </c>
    </row>
    <row r="4" spans="1:4" ht="12.75">
      <c r="A4" s="2" t="s">
        <v>4</v>
      </c>
      <c r="B4" s="3">
        <v>1</v>
      </c>
      <c r="C4" s="3">
        <v>99432</v>
      </c>
      <c r="D4" s="3">
        <v>99513</v>
      </c>
    </row>
    <row r="5" spans="1:4" ht="12.75">
      <c r="A5" s="2" t="s">
        <v>4</v>
      </c>
      <c r="B5" s="3">
        <v>2</v>
      </c>
      <c r="C5" s="3">
        <v>99403</v>
      </c>
      <c r="D5" s="3">
        <v>99477</v>
      </c>
    </row>
    <row r="6" spans="1:4" ht="12.75">
      <c r="A6" s="2" t="s">
        <v>4</v>
      </c>
      <c r="B6" s="3">
        <v>3</v>
      </c>
      <c r="C6" s="3">
        <v>99377</v>
      </c>
      <c r="D6" s="3">
        <v>99451</v>
      </c>
    </row>
    <row r="7" spans="1:4" ht="12.75">
      <c r="A7" s="2" t="s">
        <v>4</v>
      </c>
      <c r="B7" s="3">
        <v>4</v>
      </c>
      <c r="C7" s="3">
        <v>99356</v>
      </c>
      <c r="D7" s="3">
        <v>99432</v>
      </c>
    </row>
    <row r="8" spans="1:4" ht="12.75">
      <c r="A8" s="2" t="s">
        <v>4</v>
      </c>
      <c r="B8" s="3">
        <v>5</v>
      </c>
      <c r="C8" s="3">
        <v>99337</v>
      </c>
      <c r="D8" s="3">
        <v>99417</v>
      </c>
    </row>
    <row r="9" spans="1:10" ht="12.75">
      <c r="A9" s="2" t="s">
        <v>4</v>
      </c>
      <c r="B9" s="3">
        <v>6</v>
      </c>
      <c r="C9" s="3">
        <v>99321</v>
      </c>
      <c r="D9" s="3">
        <v>99404</v>
      </c>
      <c r="I9" s="17" t="s">
        <v>20</v>
      </c>
      <c r="J9" s="16">
        <v>0.04</v>
      </c>
    </row>
    <row r="10" spans="1:4" ht="12.75">
      <c r="A10" s="2" t="s">
        <v>4</v>
      </c>
      <c r="B10" s="3">
        <v>7</v>
      </c>
      <c r="C10" s="3">
        <v>99307</v>
      </c>
      <c r="D10" s="3">
        <v>99391</v>
      </c>
    </row>
    <row r="11" spans="1:19" ht="12.75">
      <c r="A11" s="2" t="s">
        <v>4</v>
      </c>
      <c r="B11" s="3">
        <v>8</v>
      </c>
      <c r="C11" s="3">
        <v>99294</v>
      </c>
      <c r="D11" s="3">
        <v>99380</v>
      </c>
      <c r="G11" s="26" t="s">
        <v>12</v>
      </c>
      <c r="H11" s="26" t="s">
        <v>13</v>
      </c>
      <c r="I11" s="26" t="s">
        <v>14</v>
      </c>
      <c r="J11" s="26" t="s">
        <v>17</v>
      </c>
      <c r="K11" s="26" t="s">
        <v>15</v>
      </c>
      <c r="L11" s="26" t="s">
        <v>19</v>
      </c>
      <c r="M11" s="27"/>
      <c r="N11" s="26" t="s">
        <v>12</v>
      </c>
      <c r="O11" s="26" t="s">
        <v>13</v>
      </c>
      <c r="P11" s="26" t="s">
        <v>22</v>
      </c>
      <c r="Q11" s="26" t="s">
        <v>17</v>
      </c>
      <c r="R11" s="26" t="s">
        <v>18</v>
      </c>
      <c r="S11" s="26" t="s">
        <v>19</v>
      </c>
    </row>
    <row r="12" spans="1:19" ht="12.75">
      <c r="A12" s="2" t="s">
        <v>4</v>
      </c>
      <c r="B12" s="3">
        <v>9</v>
      </c>
      <c r="C12" s="3">
        <v>99281</v>
      </c>
      <c r="D12" s="3">
        <v>99369</v>
      </c>
      <c r="G12" s="23">
        <v>51</v>
      </c>
      <c r="H12" s="23">
        <v>0</v>
      </c>
      <c r="I12" s="23">
        <v>0</v>
      </c>
      <c r="J12" s="25">
        <f>1/(1+$J$9)^H12</f>
        <v>1</v>
      </c>
      <c r="K12" s="35">
        <v>0</v>
      </c>
      <c r="L12" s="38">
        <f>+I12*J12*K12</f>
        <v>0</v>
      </c>
      <c r="M12" s="27"/>
      <c r="N12" s="24">
        <v>51</v>
      </c>
      <c r="O12" s="24">
        <v>0</v>
      </c>
      <c r="P12" s="24">
        <v>1</v>
      </c>
      <c r="Q12" s="25">
        <f>1/(1+$J$9)^O12</f>
        <v>1</v>
      </c>
      <c r="R12" s="28">
        <v>1</v>
      </c>
      <c r="S12" s="24">
        <f>+P12*Q12*R12</f>
        <v>1</v>
      </c>
    </row>
    <row r="13" spans="1:19" ht="12.75">
      <c r="A13" s="2" t="s">
        <v>4</v>
      </c>
      <c r="B13" s="3">
        <v>10</v>
      </c>
      <c r="C13" s="3">
        <v>99268</v>
      </c>
      <c r="D13" s="3">
        <v>99360</v>
      </c>
      <c r="G13" s="23">
        <v>52</v>
      </c>
      <c r="H13" s="23">
        <v>1</v>
      </c>
      <c r="I13" s="23">
        <v>1</v>
      </c>
      <c r="J13" s="25">
        <f>1/(1+$J$9)^H13</f>
        <v>0.9615384615384615</v>
      </c>
      <c r="K13" s="36">
        <f>+(C54-C55)/$C$54</f>
        <v>0.004005397193034646</v>
      </c>
      <c r="L13" s="38">
        <f>+I13*J13*K13</f>
        <v>0.0038513434548410057</v>
      </c>
      <c r="M13" s="27"/>
      <c r="N13" s="24">
        <v>52</v>
      </c>
      <c r="O13" s="24">
        <v>1</v>
      </c>
      <c r="P13" s="24">
        <v>1</v>
      </c>
      <c r="Q13" s="25">
        <f aca="true" t="shared" si="0" ref="Q13:Q71">1/(1+$J$9)^O13</f>
        <v>0.9615384615384615</v>
      </c>
      <c r="R13" s="28">
        <f>+C55/$C$54</f>
        <v>0.9959946028069654</v>
      </c>
      <c r="S13" s="24">
        <f>+P13*Q13*R13</f>
        <v>0.9576871180836205</v>
      </c>
    </row>
    <row r="14" spans="1:19" ht="12.75">
      <c r="A14" s="2" t="s">
        <v>4</v>
      </c>
      <c r="B14" s="3">
        <v>11</v>
      </c>
      <c r="C14" s="3">
        <v>99254</v>
      </c>
      <c r="D14" s="3">
        <v>99350</v>
      </c>
      <c r="G14" s="23">
        <v>53</v>
      </c>
      <c r="H14" s="23">
        <v>2</v>
      </c>
      <c r="I14" s="23">
        <v>1</v>
      </c>
      <c r="J14" s="25">
        <f>1/(1+$J$9)^H14</f>
        <v>0.9245562130177514</v>
      </c>
      <c r="K14" s="36">
        <f aca="true" t="shared" si="1" ref="K14:K72">+(C55-C56)/$C$54</f>
        <v>0.004409124231059359</v>
      </c>
      <c r="L14" s="38">
        <f>+I14*J14*K14</f>
        <v>0.0040764832017930455</v>
      </c>
      <c r="M14" s="27"/>
      <c r="N14" s="24">
        <v>53</v>
      </c>
      <c r="O14" s="24">
        <v>2</v>
      </c>
      <c r="P14" s="24">
        <v>1</v>
      </c>
      <c r="Q14" s="25">
        <f t="shared" si="0"/>
        <v>0.9245562130177514</v>
      </c>
      <c r="R14" s="28">
        <f aca="true" t="shared" si="2" ref="R14:R21">+C56/$C$54</f>
        <v>0.991585478575906</v>
      </c>
      <c r="S14" s="24">
        <f>+P14*Q14*R14</f>
        <v>0.9167765149555342</v>
      </c>
    </row>
    <row r="15" spans="1:19" ht="12.75">
      <c r="A15" s="2" t="s">
        <v>4</v>
      </c>
      <c r="B15" s="3">
        <v>12</v>
      </c>
      <c r="C15" s="3">
        <v>99238</v>
      </c>
      <c r="D15" s="3">
        <v>99339</v>
      </c>
      <c r="G15" s="23">
        <v>54</v>
      </c>
      <c r="H15" s="23">
        <v>3</v>
      </c>
      <c r="I15" s="29">
        <v>1</v>
      </c>
      <c r="J15" s="25">
        <f>1/(1+$J$9)^H15</f>
        <v>0.8889963586709149</v>
      </c>
      <c r="K15" s="36">
        <f t="shared" si="1"/>
        <v>0.004972217205146457</v>
      </c>
      <c r="L15" s="38">
        <f>+I15*J15*K15</f>
        <v>0.004420282989896074</v>
      </c>
      <c r="M15" s="27"/>
      <c r="N15" s="24">
        <v>54</v>
      </c>
      <c r="O15" s="24">
        <v>3</v>
      </c>
      <c r="P15" s="24">
        <v>1</v>
      </c>
      <c r="Q15" s="25">
        <f t="shared" si="0"/>
        <v>0.8889963586709149</v>
      </c>
      <c r="R15" s="28">
        <f t="shared" si="2"/>
        <v>0.9866132613707596</v>
      </c>
      <c r="S15" s="24">
        <f>+P15*Q15*R15</f>
        <v>0.8770955967750408</v>
      </c>
    </row>
    <row r="16" spans="1:19" ht="12.75">
      <c r="A16" s="2" t="s">
        <v>4</v>
      </c>
      <c r="B16" s="3">
        <v>13</v>
      </c>
      <c r="C16" s="3">
        <v>99220</v>
      </c>
      <c r="D16" s="3">
        <v>99326</v>
      </c>
      <c r="G16" s="23">
        <v>55</v>
      </c>
      <c r="H16" s="23">
        <v>4</v>
      </c>
      <c r="I16" s="29">
        <v>1</v>
      </c>
      <c r="J16" s="25">
        <f>1/(1+$J$9)^H16</f>
        <v>0.8548041910297257</v>
      </c>
      <c r="K16" s="36">
        <f t="shared" si="1"/>
        <v>0.005662802928083465</v>
      </c>
      <c r="L16" s="38">
        <f>+I16*J16*K16</f>
        <v>0.004840587675901148</v>
      </c>
      <c r="M16" s="27"/>
      <c r="N16" s="24">
        <v>55</v>
      </c>
      <c r="O16" s="24">
        <v>4</v>
      </c>
      <c r="P16" s="24">
        <v>1</v>
      </c>
      <c r="Q16" s="25">
        <f t="shared" si="0"/>
        <v>0.8548041910297257</v>
      </c>
      <c r="R16" s="28">
        <f t="shared" si="2"/>
        <v>0.980950458442676</v>
      </c>
      <c r="S16" s="24">
        <f>+P16*Q16*R16</f>
        <v>0.8385205630693302</v>
      </c>
    </row>
    <row r="17" spans="1:19" ht="12.75">
      <c r="A17" s="2" t="s">
        <v>4</v>
      </c>
      <c r="B17" s="3">
        <v>14</v>
      </c>
      <c r="C17" s="3">
        <v>99196</v>
      </c>
      <c r="D17" s="3">
        <v>99311</v>
      </c>
      <c r="G17" s="23">
        <v>56</v>
      </c>
      <c r="H17" s="23">
        <v>5</v>
      </c>
      <c r="I17" s="29">
        <v>1</v>
      </c>
      <c r="J17" s="25">
        <f>1/(1+$J$9)^H17</f>
        <v>0.8219271067593515</v>
      </c>
      <c r="K17" s="36">
        <f t="shared" si="1"/>
        <v>0.006215271506433071</v>
      </c>
      <c r="L17" s="38">
        <f>+I17*J17*K17</f>
        <v>0.005108500127006371</v>
      </c>
      <c r="M17" s="27"/>
      <c r="N17" s="24">
        <v>56</v>
      </c>
      <c r="O17" s="24">
        <v>5</v>
      </c>
      <c r="P17" s="24">
        <v>1</v>
      </c>
      <c r="Q17" s="25">
        <f t="shared" si="0"/>
        <v>0.8219271067593515</v>
      </c>
      <c r="R17" s="28">
        <f t="shared" si="2"/>
        <v>0.974735186936243</v>
      </c>
      <c r="S17" s="24">
        <f>+P17*Q17*R17</f>
        <v>0.8011612720550418</v>
      </c>
    </row>
    <row r="18" spans="1:19" ht="12.75">
      <c r="A18" s="2" t="s">
        <v>4</v>
      </c>
      <c r="B18" s="3">
        <v>15</v>
      </c>
      <c r="C18" s="3">
        <v>99165</v>
      </c>
      <c r="D18" s="3">
        <v>99295</v>
      </c>
      <c r="G18" s="23">
        <v>57</v>
      </c>
      <c r="H18" s="23">
        <v>6</v>
      </c>
      <c r="I18" s="29">
        <v>1</v>
      </c>
      <c r="J18" s="25">
        <f>1/(1+$J$9)^H18</f>
        <v>0.7903145257301457</v>
      </c>
      <c r="K18" s="36">
        <f t="shared" si="1"/>
        <v>0.007043974373957481</v>
      </c>
      <c r="L18" s="38">
        <f>+I18*J18*K18</f>
        <v>0.005566955266609506</v>
      </c>
      <c r="M18" s="27"/>
      <c r="N18" s="24">
        <v>57</v>
      </c>
      <c r="O18" s="24">
        <v>6</v>
      </c>
      <c r="P18" s="24">
        <v>1</v>
      </c>
      <c r="Q18" s="25">
        <f t="shared" si="0"/>
        <v>0.7903145257301457</v>
      </c>
      <c r="R18" s="28">
        <f t="shared" si="2"/>
        <v>0.9676912125622855</v>
      </c>
      <c r="S18" s="24">
        <f>+P18*Q18*R18</f>
        <v>0.7647804217093923</v>
      </c>
    </row>
    <row r="19" spans="1:19" ht="12.75">
      <c r="A19" s="2" t="s">
        <v>4</v>
      </c>
      <c r="B19" s="3">
        <v>16</v>
      </c>
      <c r="C19" s="3">
        <v>99124</v>
      </c>
      <c r="D19" s="3">
        <v>99276</v>
      </c>
      <c r="G19" s="23">
        <v>58</v>
      </c>
      <c r="H19" s="23">
        <v>7</v>
      </c>
      <c r="I19" s="29">
        <v>1</v>
      </c>
      <c r="J19" s="25">
        <f>1/(1+$J$9)^H19</f>
        <v>0.7599178132020633</v>
      </c>
      <c r="K19" s="36">
        <f t="shared" si="1"/>
        <v>0.007638940535257057</v>
      </c>
      <c r="L19" s="38">
        <f>+I19*J19*K19</f>
        <v>0.005804966986733141</v>
      </c>
      <c r="M19" s="27"/>
      <c r="N19" s="24">
        <v>58</v>
      </c>
      <c r="O19" s="24">
        <v>7</v>
      </c>
      <c r="P19" s="24">
        <v>1</v>
      </c>
      <c r="Q19" s="25">
        <f t="shared" si="0"/>
        <v>0.7599178132020633</v>
      </c>
      <c r="R19" s="28">
        <f t="shared" si="2"/>
        <v>0.9600522720270285</v>
      </c>
      <c r="S19" s="24">
        <f>+P19*Q19*R19</f>
        <v>0.7295608231184519</v>
      </c>
    </row>
    <row r="20" spans="1:19" ht="12.75">
      <c r="A20" s="2" t="s">
        <v>4</v>
      </c>
      <c r="B20" s="3">
        <v>17</v>
      </c>
      <c r="C20" s="3">
        <v>99071</v>
      </c>
      <c r="D20" s="3">
        <v>99255</v>
      </c>
      <c r="G20" s="23">
        <v>59</v>
      </c>
      <c r="H20" s="23">
        <v>8</v>
      </c>
      <c r="I20" s="29">
        <v>1</v>
      </c>
      <c r="J20" s="25">
        <f>1/(1+$J$9)^H20</f>
        <v>0.7306902050019838</v>
      </c>
      <c r="K20" s="36">
        <f t="shared" si="1"/>
        <v>0.008287028675244095</v>
      </c>
      <c r="L20" s="38">
        <f>+I20*J20*K20</f>
        <v>0.006055250681571426</v>
      </c>
      <c r="M20" s="27"/>
      <c r="N20" s="24">
        <v>59</v>
      </c>
      <c r="O20" s="24">
        <v>8</v>
      </c>
      <c r="P20" s="24">
        <v>1</v>
      </c>
      <c r="Q20" s="25">
        <f t="shared" si="0"/>
        <v>0.7306902050019838</v>
      </c>
      <c r="R20" s="28">
        <f t="shared" si="2"/>
        <v>0.9517652433517844</v>
      </c>
      <c r="S20" s="24">
        <f>+P20*Q20*R20</f>
        <v>0.6954455407784783</v>
      </c>
    </row>
    <row r="21" spans="1:19" ht="12.75">
      <c r="A21" s="2" t="s">
        <v>4</v>
      </c>
      <c r="B21" s="3">
        <v>18</v>
      </c>
      <c r="C21" s="3">
        <v>99006</v>
      </c>
      <c r="D21" s="3">
        <v>99230</v>
      </c>
      <c r="G21" s="23">
        <v>60</v>
      </c>
      <c r="H21" s="23">
        <v>9</v>
      </c>
      <c r="I21" s="29">
        <v>1</v>
      </c>
      <c r="J21" s="25">
        <f>1/(1+$J$9)^H21</f>
        <v>0.7025867355788304</v>
      </c>
      <c r="K21" s="36">
        <f t="shared" si="1"/>
        <v>0.008977614398181103</v>
      </c>
      <c r="L21" s="38">
        <f>+I21*J21*K21</f>
        <v>0.006307552793303567</v>
      </c>
      <c r="M21" s="27"/>
      <c r="N21" s="24">
        <v>60</v>
      </c>
      <c r="O21" s="24">
        <v>9</v>
      </c>
      <c r="P21" s="24">
        <v>0</v>
      </c>
      <c r="Q21" s="25">
        <f t="shared" si="0"/>
        <v>0.7025867355788304</v>
      </c>
      <c r="R21" s="28">
        <f t="shared" si="2"/>
        <v>0.9427876289536032</v>
      </c>
      <c r="S21" s="24">
        <f>+P21*Q21*R21</f>
        <v>0</v>
      </c>
    </row>
    <row r="22" spans="1:19" ht="12.75">
      <c r="A22" s="2" t="s">
        <v>4</v>
      </c>
      <c r="B22" s="3">
        <v>19</v>
      </c>
      <c r="C22" s="3">
        <v>98929</v>
      </c>
      <c r="D22" s="3">
        <v>99202</v>
      </c>
      <c r="G22" s="23">
        <v>61</v>
      </c>
      <c r="H22" s="23">
        <v>10</v>
      </c>
      <c r="I22" s="29">
        <v>1</v>
      </c>
      <c r="J22" s="25">
        <f>1/(1+$J$9)^H22</f>
        <v>0.6755641688257985</v>
      </c>
      <c r="K22" s="36">
        <f t="shared" si="1"/>
        <v>0.009583204955218172</v>
      </c>
      <c r="L22" s="38">
        <f>+I22*J22*K22</f>
        <v>0.006474069890259238</v>
      </c>
      <c r="M22" s="27"/>
      <c r="N22" s="24"/>
      <c r="O22" s="24"/>
      <c r="P22" s="24"/>
      <c r="Q22" s="25"/>
      <c r="R22" s="28"/>
      <c r="S22" s="24"/>
    </row>
    <row r="23" spans="1:19" ht="12.75">
      <c r="A23" s="2" t="s">
        <v>4</v>
      </c>
      <c r="B23" s="3">
        <v>20</v>
      </c>
      <c r="C23" s="3">
        <v>98842</v>
      </c>
      <c r="D23" s="3">
        <v>99173</v>
      </c>
      <c r="G23" s="23">
        <v>62</v>
      </c>
      <c r="H23" s="23">
        <v>11</v>
      </c>
      <c r="I23" s="29">
        <v>1</v>
      </c>
      <c r="J23" s="25">
        <f aca="true" t="shared" si="3" ref="J23:J72">1/(1+$J$9)^H23</f>
        <v>0.6495809315632679</v>
      </c>
      <c r="K23" s="36">
        <f t="shared" si="1"/>
        <v>0.01027379067815518</v>
      </c>
      <c r="L23" s="38">
        <f aca="true" t="shared" si="4" ref="L23:L72">+I23*J23*K23</f>
        <v>0.006673658519402059</v>
      </c>
      <c r="M23" s="27"/>
      <c r="N23" s="24"/>
      <c r="O23" s="24"/>
      <c r="P23" s="24"/>
      <c r="Q23" s="25"/>
      <c r="R23" s="28"/>
      <c r="S23" s="44">
        <f>+SUM(S12:S21)</f>
        <v>7.58102785054489</v>
      </c>
    </row>
    <row r="24" spans="1:19" ht="12.75">
      <c r="A24" s="2" t="s">
        <v>4</v>
      </c>
      <c r="B24" s="3">
        <v>21</v>
      </c>
      <c r="C24" s="3">
        <v>98748</v>
      </c>
      <c r="D24" s="3">
        <v>99144</v>
      </c>
      <c r="G24" s="23">
        <v>63</v>
      </c>
      <c r="H24" s="23">
        <v>12</v>
      </c>
      <c r="I24" s="29">
        <v>1</v>
      </c>
      <c r="J24" s="25">
        <f t="shared" si="3"/>
        <v>0.6245970495800651</v>
      </c>
      <c r="K24" s="36">
        <f t="shared" si="1"/>
        <v>0.011389352230591884</v>
      </c>
      <c r="L24" s="38">
        <f t="shared" si="4"/>
        <v>0.007113755799855824</v>
      </c>
      <c r="N24" s="24"/>
      <c r="O24" s="24"/>
      <c r="P24" s="24"/>
      <c r="Q24" s="25"/>
      <c r="R24" s="28"/>
      <c r="S24" s="24"/>
    </row>
    <row r="25" spans="1:19" ht="12.75">
      <c r="A25" s="2" t="s">
        <v>4</v>
      </c>
      <c r="B25" s="3">
        <v>22</v>
      </c>
      <c r="C25" s="3">
        <v>98650</v>
      </c>
      <c r="D25" s="3">
        <v>99115</v>
      </c>
      <c r="G25" s="23">
        <v>64</v>
      </c>
      <c r="H25" s="23">
        <v>13</v>
      </c>
      <c r="I25" s="29">
        <v>1</v>
      </c>
      <c r="J25" s="25">
        <f t="shared" si="3"/>
        <v>0.600574086134678</v>
      </c>
      <c r="K25" s="36">
        <f t="shared" si="1"/>
        <v>0.012653655323353484</v>
      </c>
      <c r="L25" s="38">
        <f t="shared" si="4"/>
        <v>0.007599457482086222</v>
      </c>
      <c r="N25" s="24"/>
      <c r="O25" s="24"/>
      <c r="P25" s="24"/>
      <c r="Q25" s="25"/>
      <c r="R25" s="28"/>
      <c r="S25" s="24"/>
    </row>
    <row r="26" spans="1:19" ht="12.75">
      <c r="A26" s="2" t="s">
        <v>4</v>
      </c>
      <c r="B26" s="3">
        <v>23</v>
      </c>
      <c r="C26" s="3">
        <v>98548</v>
      </c>
      <c r="D26" s="3">
        <v>99086</v>
      </c>
      <c r="G26" s="23">
        <v>65</v>
      </c>
      <c r="H26" s="23">
        <v>14</v>
      </c>
      <c r="I26" s="29">
        <v>1</v>
      </c>
      <c r="J26" s="25">
        <f t="shared" si="3"/>
        <v>0.5774750828218058</v>
      </c>
      <c r="K26" s="36">
        <f t="shared" si="1"/>
        <v>0.013886085228902606</v>
      </c>
      <c r="L26" s="38">
        <f t="shared" si="4"/>
        <v>0.008018868217631188</v>
      </c>
      <c r="N26" s="24"/>
      <c r="O26" s="24"/>
      <c r="P26" s="24"/>
      <c r="Q26" s="25"/>
      <c r="R26" s="28"/>
      <c r="S26" s="24"/>
    </row>
    <row r="27" spans="1:19" ht="12.75">
      <c r="A27" s="2" t="s">
        <v>4</v>
      </c>
      <c r="B27" s="3">
        <v>24</v>
      </c>
      <c r="C27" s="3">
        <v>98447</v>
      </c>
      <c r="D27" s="3">
        <v>99057</v>
      </c>
      <c r="G27" s="23">
        <v>66</v>
      </c>
      <c r="H27" s="23">
        <v>15</v>
      </c>
      <c r="I27" s="29">
        <v>1</v>
      </c>
      <c r="J27" s="25">
        <f t="shared" si="3"/>
        <v>0.5552645027132748</v>
      </c>
      <c r="K27" s="36">
        <f t="shared" si="1"/>
        <v>0.01521413469608916</v>
      </c>
      <c r="L27" s="38">
        <f t="shared" si="4"/>
        <v>0.008447868936236726</v>
      </c>
      <c r="N27" s="24"/>
      <c r="O27" s="24"/>
      <c r="P27" s="24"/>
      <c r="Q27" s="25"/>
      <c r="R27" s="28"/>
      <c r="S27" s="24"/>
    </row>
    <row r="28" spans="1:19" ht="12.75">
      <c r="A28" s="2" t="s">
        <v>4</v>
      </c>
      <c r="B28" s="3">
        <v>25</v>
      </c>
      <c r="C28" s="3">
        <v>98349</v>
      </c>
      <c r="D28" s="3">
        <v>99027</v>
      </c>
      <c r="G28" s="23">
        <v>67</v>
      </c>
      <c r="H28" s="23">
        <v>16</v>
      </c>
      <c r="I28" s="29">
        <v>1</v>
      </c>
      <c r="J28" s="25">
        <f t="shared" si="3"/>
        <v>0.533908175685841</v>
      </c>
      <c r="K28" s="36">
        <f t="shared" si="1"/>
        <v>0.01664842812065064</v>
      </c>
      <c r="L28" s="38">
        <f t="shared" si="4"/>
        <v>0.008888731885933438</v>
      </c>
      <c r="N28" s="24"/>
      <c r="O28" s="24"/>
      <c r="P28" s="24"/>
      <c r="Q28" s="25"/>
      <c r="R28" s="28"/>
      <c r="S28" s="24"/>
    </row>
    <row r="29" spans="1:19" ht="12.75">
      <c r="A29" s="2" t="s">
        <v>4</v>
      </c>
      <c r="B29" s="3">
        <v>26</v>
      </c>
      <c r="C29" s="3">
        <v>98255</v>
      </c>
      <c r="D29" s="3">
        <v>98998</v>
      </c>
      <c r="G29" s="23">
        <v>68</v>
      </c>
      <c r="H29" s="23">
        <v>17</v>
      </c>
      <c r="I29" s="29">
        <v>1</v>
      </c>
      <c r="J29" s="25">
        <f t="shared" si="3"/>
        <v>0.5133732458517702</v>
      </c>
      <c r="K29" s="36">
        <f t="shared" si="1"/>
        <v>0.018210214294062024</v>
      </c>
      <c r="L29" s="38">
        <f t="shared" si="4"/>
        <v>0.009348636819798924</v>
      </c>
      <c r="N29" s="24"/>
      <c r="O29" s="24"/>
      <c r="P29" s="24"/>
      <c r="Q29" s="25"/>
      <c r="R29" s="28"/>
      <c r="S29" s="24"/>
    </row>
    <row r="30" spans="1:19" ht="12.75">
      <c r="A30" s="2" t="s">
        <v>4</v>
      </c>
      <c r="B30" s="3">
        <v>27</v>
      </c>
      <c r="C30" s="3">
        <v>98164</v>
      </c>
      <c r="D30" s="3">
        <v>98969</v>
      </c>
      <c r="G30" s="23">
        <v>69</v>
      </c>
      <c r="H30" s="23">
        <v>18</v>
      </c>
      <c r="I30" s="29">
        <v>1</v>
      </c>
      <c r="J30" s="25">
        <f t="shared" si="3"/>
        <v>0.4936281210113175</v>
      </c>
      <c r="K30" s="36">
        <f t="shared" si="1"/>
        <v>0.019527639365511086</v>
      </c>
      <c r="L30" s="38">
        <f t="shared" si="4"/>
        <v>0.009639391927783873</v>
      </c>
      <c r="N30" s="24"/>
      <c r="O30" s="24"/>
      <c r="P30" s="24"/>
      <c r="Q30" s="25"/>
      <c r="R30" s="28"/>
      <c r="S30" s="24"/>
    </row>
    <row r="31" spans="1:19" ht="12.75">
      <c r="A31" s="2" t="s">
        <v>4</v>
      </c>
      <c r="B31" s="3">
        <v>28</v>
      </c>
      <c r="C31" s="3">
        <v>98072</v>
      </c>
      <c r="D31" s="3">
        <v>98937</v>
      </c>
      <c r="G31" s="23">
        <v>70</v>
      </c>
      <c r="H31" s="23">
        <v>19</v>
      </c>
      <c r="I31" s="29">
        <v>1</v>
      </c>
      <c r="J31" s="25">
        <f t="shared" si="3"/>
        <v>0.47464242404934376</v>
      </c>
      <c r="K31" s="36">
        <f t="shared" si="1"/>
        <v>0.021153171913347427</v>
      </c>
      <c r="L31" s="38">
        <f t="shared" si="4"/>
        <v>0.010040192793283718</v>
      </c>
      <c r="N31" s="24"/>
      <c r="O31" s="24"/>
      <c r="P31" s="24"/>
      <c r="Q31" s="25"/>
      <c r="R31" s="28"/>
      <c r="S31" s="24"/>
    </row>
    <row r="32" spans="1:19" ht="12.75">
      <c r="A32" s="2" t="s">
        <v>4</v>
      </c>
      <c r="B32" s="3">
        <v>29</v>
      </c>
      <c r="C32" s="3">
        <v>97979</v>
      </c>
      <c r="D32" s="3">
        <v>98904</v>
      </c>
      <c r="G32" s="23">
        <v>71</v>
      </c>
      <c r="H32" s="23">
        <v>20</v>
      </c>
      <c r="I32" s="29">
        <v>1</v>
      </c>
      <c r="J32" s="25">
        <f t="shared" si="3"/>
        <v>0.45638694620129205</v>
      </c>
      <c r="K32" s="36">
        <f t="shared" si="1"/>
        <v>0.022842450835608725</v>
      </c>
      <c r="L32" s="38">
        <f t="shared" si="4"/>
        <v>0.010424996380616617</v>
      </c>
      <c r="N32" s="24"/>
      <c r="O32" s="24"/>
      <c r="P32" s="24"/>
      <c r="Q32" s="25"/>
      <c r="R32" s="28"/>
      <c r="S32" s="24"/>
    </row>
    <row r="33" spans="1:19" ht="12.75">
      <c r="A33" s="2" t="s">
        <v>4</v>
      </c>
      <c r="B33" s="3">
        <v>30</v>
      </c>
      <c r="C33" s="3">
        <v>97881</v>
      </c>
      <c r="D33" s="3">
        <v>98868</v>
      </c>
      <c r="G33" s="23">
        <v>72</v>
      </c>
      <c r="H33" s="23">
        <v>21</v>
      </c>
      <c r="I33" s="29">
        <v>1</v>
      </c>
      <c r="J33" s="25">
        <f t="shared" si="3"/>
        <v>0.43883360211662686</v>
      </c>
      <c r="K33" s="36">
        <f t="shared" si="1"/>
        <v>0.024691095693932408</v>
      </c>
      <c r="L33" s="38">
        <f t="shared" si="4"/>
        <v>0.010835282463574692</v>
      </c>
      <c r="N33" s="24"/>
      <c r="O33" s="24"/>
      <c r="P33" s="24"/>
      <c r="Q33" s="25"/>
      <c r="R33" s="28"/>
      <c r="S33" s="24"/>
    </row>
    <row r="34" spans="1:19" ht="12.75">
      <c r="A34" s="2" t="s">
        <v>4</v>
      </c>
      <c r="B34" s="3">
        <v>31</v>
      </c>
      <c r="C34" s="3">
        <v>97780</v>
      </c>
      <c r="D34" s="3">
        <v>98829</v>
      </c>
      <c r="G34" s="23">
        <v>73</v>
      </c>
      <c r="H34" s="23">
        <v>22</v>
      </c>
      <c r="I34" s="29">
        <v>1</v>
      </c>
      <c r="J34" s="25">
        <f t="shared" si="3"/>
        <v>0.4219553866506028</v>
      </c>
      <c r="K34" s="36">
        <f t="shared" si="1"/>
        <v>0.026497242969306122</v>
      </c>
      <c r="L34" s="38">
        <f t="shared" si="4"/>
        <v>0.01118065440228853</v>
      </c>
      <c r="N34" s="24"/>
      <c r="O34" s="24"/>
      <c r="P34" s="24"/>
      <c r="Q34" s="25"/>
      <c r="R34" s="28"/>
      <c r="S34" s="24"/>
    </row>
    <row r="35" spans="1:19" ht="12.75">
      <c r="A35" s="2" t="s">
        <v>4</v>
      </c>
      <c r="B35" s="3">
        <v>32</v>
      </c>
      <c r="C35" s="3">
        <v>97674</v>
      </c>
      <c r="D35" s="3">
        <v>98788</v>
      </c>
      <c r="G35" s="23">
        <v>74</v>
      </c>
      <c r="H35" s="23">
        <v>23</v>
      </c>
      <c r="I35" s="29">
        <v>1</v>
      </c>
      <c r="J35" s="25">
        <f t="shared" si="3"/>
        <v>0.4057263333178873</v>
      </c>
      <c r="K35" s="36">
        <f t="shared" si="1"/>
        <v>0.02837776101484228</v>
      </c>
      <c r="L35" s="38">
        <f t="shared" si="4"/>
        <v>0.011513604924323248</v>
      </c>
      <c r="N35" s="24"/>
      <c r="O35" s="24"/>
      <c r="P35" s="24"/>
      <c r="Q35" s="25"/>
      <c r="R35" s="28"/>
      <c r="S35" s="24"/>
    </row>
    <row r="36" spans="1:19" ht="12.75">
      <c r="A36" s="2" t="s">
        <v>4</v>
      </c>
      <c r="B36" s="3">
        <v>33</v>
      </c>
      <c r="C36" s="3">
        <v>97564</v>
      </c>
      <c r="D36" s="3">
        <v>98744</v>
      </c>
      <c r="G36" s="23">
        <v>75</v>
      </c>
      <c r="H36" s="23">
        <v>24</v>
      </c>
      <c r="I36" s="29">
        <v>1</v>
      </c>
      <c r="J36" s="25">
        <f t="shared" si="3"/>
        <v>0.3901214743441224</v>
      </c>
      <c r="K36" s="36">
        <f t="shared" si="1"/>
        <v>0.029525195754491463</v>
      </c>
      <c r="L36" s="38">
        <f t="shared" si="4"/>
        <v>0.011518412898041034</v>
      </c>
      <c r="N36" s="24"/>
      <c r="O36" s="24"/>
      <c r="P36" s="24"/>
      <c r="Q36" s="25"/>
      <c r="R36" s="28"/>
      <c r="S36" s="24"/>
    </row>
    <row r="37" spans="1:19" ht="12.75">
      <c r="A37" s="2" t="s">
        <v>4</v>
      </c>
      <c r="B37" s="3">
        <v>34</v>
      </c>
      <c r="C37" s="3">
        <v>97454</v>
      </c>
      <c r="D37" s="3">
        <v>98697</v>
      </c>
      <c r="G37" s="23">
        <v>76</v>
      </c>
      <c r="H37" s="23">
        <v>25</v>
      </c>
      <c r="I37" s="29">
        <v>1</v>
      </c>
      <c r="J37" s="25">
        <f t="shared" si="3"/>
        <v>0.37511680225396377</v>
      </c>
      <c r="K37" s="36">
        <f t="shared" si="1"/>
        <v>0.03127822105117772</v>
      </c>
      <c r="L37" s="38">
        <f t="shared" si="4"/>
        <v>0.011732986260910398</v>
      </c>
      <c r="N37" s="24"/>
      <c r="O37" s="24"/>
      <c r="P37" s="24"/>
      <c r="Q37" s="25"/>
      <c r="R37" s="28"/>
      <c r="S37" s="24"/>
    </row>
    <row r="38" spans="1:19" ht="12.75">
      <c r="A38" s="2" t="s">
        <v>4</v>
      </c>
      <c r="B38" s="3">
        <v>35</v>
      </c>
      <c r="C38" s="3">
        <v>97343</v>
      </c>
      <c r="D38" s="3">
        <v>98647</v>
      </c>
      <c r="G38" s="23">
        <v>77</v>
      </c>
      <c r="H38" s="23">
        <v>26</v>
      </c>
      <c r="I38" s="29">
        <v>1</v>
      </c>
      <c r="J38" s="25">
        <f t="shared" si="3"/>
        <v>0.3606892329365037</v>
      </c>
      <c r="K38" s="36">
        <f t="shared" si="1"/>
        <v>0.032755012058689165</v>
      </c>
      <c r="L38" s="38">
        <f t="shared" si="4"/>
        <v>0.011814380174274523</v>
      </c>
      <c r="N38" s="24"/>
      <c r="O38" s="24"/>
      <c r="P38" s="24"/>
      <c r="Q38" s="25"/>
      <c r="R38" s="28"/>
      <c r="S38" s="24"/>
    </row>
    <row r="39" spans="1:19" ht="12.75">
      <c r="A39" s="2" t="s">
        <v>4</v>
      </c>
      <c r="B39" s="3">
        <v>36</v>
      </c>
      <c r="C39" s="3">
        <v>97227</v>
      </c>
      <c r="D39" s="3">
        <v>98594</v>
      </c>
      <c r="G39" s="23">
        <v>78</v>
      </c>
      <c r="H39" s="23">
        <v>27</v>
      </c>
      <c r="I39" s="29">
        <v>1</v>
      </c>
      <c r="J39" s="25">
        <f t="shared" si="3"/>
        <v>0.3468165701312535</v>
      </c>
      <c r="K39" s="36">
        <f t="shared" si="1"/>
        <v>0.03344559778162617</v>
      </c>
      <c r="L39" s="38">
        <f t="shared" si="4"/>
        <v>0.011599487508613048</v>
      </c>
      <c r="N39" s="24"/>
      <c r="O39" s="24"/>
      <c r="P39" s="24"/>
      <c r="Q39" s="25"/>
      <c r="R39" s="28"/>
      <c r="S39" s="24"/>
    </row>
    <row r="40" spans="1:19" ht="12.75">
      <c r="A40" s="2" t="s">
        <v>4</v>
      </c>
      <c r="B40" s="3">
        <v>37</v>
      </c>
      <c r="C40" s="3">
        <v>97107</v>
      </c>
      <c r="D40" s="3">
        <v>98537</v>
      </c>
      <c r="G40" s="23">
        <v>79</v>
      </c>
      <c r="H40" s="23">
        <v>28</v>
      </c>
      <c r="I40" s="29">
        <v>1</v>
      </c>
      <c r="J40" s="25">
        <f t="shared" si="3"/>
        <v>0.3334774712800514</v>
      </c>
      <c r="K40" s="36">
        <f t="shared" si="1"/>
        <v>0.03345622217736366</v>
      </c>
      <c r="L40" s="38">
        <f t="shared" si="4"/>
        <v>0.011156896370290808</v>
      </c>
      <c r="N40" s="24"/>
      <c r="O40" s="24"/>
      <c r="P40" s="24"/>
      <c r="Q40" s="25"/>
      <c r="R40" s="28"/>
      <c r="S40" s="24"/>
    </row>
    <row r="41" spans="1:19" ht="12.75">
      <c r="A41" s="2" t="s">
        <v>4</v>
      </c>
      <c r="B41" s="3">
        <v>38</v>
      </c>
      <c r="C41" s="3">
        <v>96981</v>
      </c>
      <c r="D41" s="3">
        <v>98476</v>
      </c>
      <c r="G41" s="23">
        <v>80</v>
      </c>
      <c r="H41" s="23">
        <v>29</v>
      </c>
      <c r="I41" s="29">
        <v>1</v>
      </c>
      <c r="J41" s="25">
        <f t="shared" si="3"/>
        <v>0.3206514146923571</v>
      </c>
      <c r="K41" s="36">
        <f t="shared" si="1"/>
        <v>0.03449741295963792</v>
      </c>
      <c r="L41" s="38">
        <f t="shared" si="4"/>
        <v>0.011061644268734353</v>
      </c>
      <c r="N41" s="24"/>
      <c r="O41" s="24"/>
      <c r="P41" s="24"/>
      <c r="Q41" s="25"/>
      <c r="R41" s="28"/>
      <c r="S41" s="24"/>
    </row>
    <row r="42" spans="1:19" ht="12.75">
      <c r="A42" s="2" t="s">
        <v>4</v>
      </c>
      <c r="B42" s="3">
        <v>39</v>
      </c>
      <c r="C42" s="3">
        <v>96849</v>
      </c>
      <c r="D42" s="3">
        <v>98409</v>
      </c>
      <c r="G42" s="23">
        <v>81</v>
      </c>
      <c r="H42" s="23">
        <v>30</v>
      </c>
      <c r="I42" s="29">
        <v>1</v>
      </c>
      <c r="J42" s="25">
        <f t="shared" si="3"/>
        <v>0.30831866797342034</v>
      </c>
      <c r="K42" s="36">
        <f t="shared" si="1"/>
        <v>0.036579794524186436</v>
      </c>
      <c r="L42" s="38">
        <f t="shared" si="4"/>
        <v>0.011278233522438577</v>
      </c>
      <c r="N42" s="24"/>
      <c r="O42" s="24"/>
      <c r="P42" s="24"/>
      <c r="Q42" s="25"/>
      <c r="R42" s="28"/>
      <c r="S42" s="24"/>
    </row>
    <row r="43" spans="1:19" ht="12.75">
      <c r="A43" s="2" t="s">
        <v>4</v>
      </c>
      <c r="B43" s="3">
        <v>40</v>
      </c>
      <c r="C43" s="3">
        <v>96708</v>
      </c>
      <c r="D43" s="3">
        <v>98337</v>
      </c>
      <c r="G43" s="23">
        <v>82</v>
      </c>
      <c r="H43" s="23">
        <v>31</v>
      </c>
      <c r="I43" s="29">
        <v>1</v>
      </c>
      <c r="J43" s="25">
        <f t="shared" si="3"/>
        <v>0.29646025766675027</v>
      </c>
      <c r="K43" s="36">
        <f t="shared" si="1"/>
        <v>0.0407020600703335</v>
      </c>
      <c r="L43" s="38">
        <f t="shared" si="4"/>
        <v>0.012066543216018617</v>
      </c>
      <c r="N43" s="24"/>
      <c r="O43" s="24"/>
      <c r="P43" s="24"/>
      <c r="Q43" s="25"/>
      <c r="R43" s="28"/>
      <c r="S43" s="24"/>
    </row>
    <row r="44" spans="1:19" ht="12.75">
      <c r="A44" s="2" t="s">
        <v>4</v>
      </c>
      <c r="B44" s="3">
        <v>41</v>
      </c>
      <c r="C44" s="3">
        <v>96559</v>
      </c>
      <c r="D44" s="3">
        <v>98259</v>
      </c>
      <c r="G44" s="23">
        <v>83</v>
      </c>
      <c r="H44" s="23">
        <v>32</v>
      </c>
      <c r="I44" s="29">
        <v>1</v>
      </c>
      <c r="J44" s="25">
        <f t="shared" si="3"/>
        <v>0.28505794006418295</v>
      </c>
      <c r="K44" s="36">
        <f t="shared" si="1"/>
        <v>0.0426675732817696</v>
      </c>
      <c r="L44" s="38">
        <f t="shared" si="4"/>
        <v>0.012162730547238813</v>
      </c>
      <c r="N44" s="24"/>
      <c r="O44" s="24"/>
      <c r="P44" s="24"/>
      <c r="Q44" s="25"/>
      <c r="R44" s="28"/>
      <c r="S44" s="24"/>
    </row>
    <row r="45" spans="1:19" ht="12.75">
      <c r="A45" s="2" t="s">
        <v>4</v>
      </c>
      <c r="B45" s="3">
        <v>42</v>
      </c>
      <c r="C45" s="3">
        <v>96400</v>
      </c>
      <c r="D45" s="3">
        <v>98172</v>
      </c>
      <c r="G45" s="23">
        <v>84</v>
      </c>
      <c r="H45" s="23">
        <v>33</v>
      </c>
      <c r="I45" s="29">
        <v>1</v>
      </c>
      <c r="J45" s="25">
        <f t="shared" si="3"/>
        <v>0.27409417313863743</v>
      </c>
      <c r="K45" s="36">
        <f t="shared" si="1"/>
        <v>0.0421044803076825</v>
      </c>
      <c r="L45" s="38">
        <f t="shared" si="4"/>
        <v>0.011540592715366277</v>
      </c>
      <c r="N45" s="24"/>
      <c r="O45" s="24"/>
      <c r="P45" s="24"/>
      <c r="Q45" s="25"/>
      <c r="R45" s="28"/>
      <c r="S45" s="24"/>
    </row>
    <row r="46" spans="1:19" ht="12.75">
      <c r="A46" s="2" t="s">
        <v>4</v>
      </c>
      <c r="B46" s="3">
        <v>43</v>
      </c>
      <c r="C46" s="3">
        <v>96228</v>
      </c>
      <c r="D46" s="3">
        <v>98077</v>
      </c>
      <c r="G46" s="23">
        <v>85</v>
      </c>
      <c r="H46" s="23">
        <v>34</v>
      </c>
      <c r="I46" s="29">
        <v>1</v>
      </c>
      <c r="J46" s="25">
        <f t="shared" si="3"/>
        <v>0.26355208955638215</v>
      </c>
      <c r="K46" s="36">
        <f t="shared" si="1"/>
        <v>0.040138967096246404</v>
      </c>
      <c r="L46" s="38">
        <f t="shared" si="4"/>
        <v>0.010578708650850609</v>
      </c>
      <c r="N46" s="24"/>
      <c r="O46" s="24"/>
      <c r="P46" s="24"/>
      <c r="Q46" s="25"/>
      <c r="R46" s="28"/>
      <c r="S46" s="24"/>
    </row>
    <row r="47" spans="1:19" ht="12.75">
      <c r="A47" s="2" t="s">
        <v>4</v>
      </c>
      <c r="B47" s="3">
        <v>44</v>
      </c>
      <c r="C47" s="3">
        <v>96046</v>
      </c>
      <c r="D47" s="3">
        <v>97973</v>
      </c>
      <c r="G47" s="23">
        <v>86</v>
      </c>
      <c r="H47" s="23">
        <v>35</v>
      </c>
      <c r="I47" s="29">
        <v>1</v>
      </c>
      <c r="J47" s="25">
        <f t="shared" si="3"/>
        <v>0.2534154707272905</v>
      </c>
      <c r="K47" s="36">
        <f t="shared" si="1"/>
        <v>0.036845404417623746</v>
      </c>
      <c r="L47" s="38">
        <f t="shared" si="4"/>
        <v>0.00933719550462951</v>
      </c>
      <c r="N47" s="24"/>
      <c r="O47" s="24"/>
      <c r="P47" s="24"/>
      <c r="Q47" s="25"/>
      <c r="R47" s="28"/>
      <c r="S47" s="24"/>
    </row>
    <row r="48" spans="1:19" ht="12.75">
      <c r="A48" s="2" t="s">
        <v>4</v>
      </c>
      <c r="B48" s="4">
        <v>45</v>
      </c>
      <c r="C48" s="4">
        <v>95849</v>
      </c>
      <c r="D48" s="3">
        <v>97861</v>
      </c>
      <c r="G48" s="23">
        <v>87</v>
      </c>
      <c r="H48" s="23">
        <v>36</v>
      </c>
      <c r="I48" s="29">
        <v>1</v>
      </c>
      <c r="J48" s="25">
        <f t="shared" si="3"/>
        <v>0.24366872185316396</v>
      </c>
      <c r="K48" s="36">
        <f t="shared" si="1"/>
        <v>0.03457178372980037</v>
      </c>
      <c r="L48" s="38">
        <f t="shared" si="4"/>
        <v>0.008424062353624464</v>
      </c>
      <c r="N48" s="24"/>
      <c r="O48" s="24"/>
      <c r="P48" s="24"/>
      <c r="Q48" s="25"/>
      <c r="R48" s="28"/>
      <c r="S48" s="24"/>
    </row>
    <row r="49" spans="1:19" ht="12.75">
      <c r="A49" s="5" t="s">
        <v>4</v>
      </c>
      <c r="B49" s="6">
        <v>46</v>
      </c>
      <c r="C49" s="6">
        <v>95631</v>
      </c>
      <c r="D49" s="7">
        <v>97735</v>
      </c>
      <c r="G49" s="23">
        <v>88</v>
      </c>
      <c r="H49" s="23">
        <v>37</v>
      </c>
      <c r="I49" s="29">
        <v>1</v>
      </c>
      <c r="J49" s="25">
        <f t="shared" si="3"/>
        <v>0.23429684793573452</v>
      </c>
      <c r="K49" s="36">
        <f t="shared" si="1"/>
        <v>0.0328400072245891</v>
      </c>
      <c r="L49" s="38">
        <f t="shared" si="4"/>
        <v>0.0076943101789079755</v>
      </c>
      <c r="N49" s="24"/>
      <c r="O49" s="24"/>
      <c r="P49" s="24"/>
      <c r="Q49" s="25"/>
      <c r="R49" s="28"/>
      <c r="S49" s="24"/>
    </row>
    <row r="50" spans="1:19" ht="12.75">
      <c r="A50" s="2" t="s">
        <v>4</v>
      </c>
      <c r="B50" s="8">
        <v>47</v>
      </c>
      <c r="C50" s="8">
        <v>95386</v>
      </c>
      <c r="D50" s="3">
        <v>97595</v>
      </c>
      <c r="G50" s="23">
        <v>89</v>
      </c>
      <c r="H50" s="23">
        <v>38</v>
      </c>
      <c r="I50" s="29">
        <v>1</v>
      </c>
      <c r="J50" s="25">
        <f t="shared" si="3"/>
        <v>0.22528543070743706</v>
      </c>
      <c r="K50" s="36">
        <f t="shared" si="1"/>
        <v>0.030704503681353124</v>
      </c>
      <c r="L50" s="38">
        <f t="shared" si="4"/>
        <v>0.006917277336511725</v>
      </c>
      <c r="N50" s="24"/>
      <c r="O50" s="24"/>
      <c r="P50" s="24"/>
      <c r="Q50" s="25"/>
      <c r="R50" s="28"/>
      <c r="S50" s="24"/>
    </row>
    <row r="51" spans="1:19" ht="12.75">
      <c r="A51" s="2" t="s">
        <v>4</v>
      </c>
      <c r="B51" s="3">
        <v>48</v>
      </c>
      <c r="C51" s="3">
        <v>95112</v>
      </c>
      <c r="D51" s="3">
        <v>97438</v>
      </c>
      <c r="G51" s="23">
        <v>90</v>
      </c>
      <c r="H51" s="23">
        <v>39</v>
      </c>
      <c r="I51" s="29">
        <v>1</v>
      </c>
      <c r="J51" s="25">
        <f t="shared" si="3"/>
        <v>0.21662060644945874</v>
      </c>
      <c r="K51" s="36">
        <f t="shared" si="1"/>
        <v>0.027857165623705153</v>
      </c>
      <c r="L51" s="38">
        <f t="shared" si="4"/>
        <v>0.006034436111370025</v>
      </c>
      <c r="N51" s="24"/>
      <c r="O51" s="24"/>
      <c r="P51" s="24"/>
      <c r="Q51" s="25"/>
      <c r="R51" s="28"/>
      <c r="S51" s="24"/>
    </row>
    <row r="52" spans="1:19" ht="12.75">
      <c r="A52" s="2" t="s">
        <v>4</v>
      </c>
      <c r="B52" s="3">
        <v>49</v>
      </c>
      <c r="C52" s="3">
        <v>94808</v>
      </c>
      <c r="D52" s="3">
        <v>97263</v>
      </c>
      <c r="G52" s="23">
        <v>91</v>
      </c>
      <c r="H52" s="23">
        <v>40</v>
      </c>
      <c r="I52" s="29">
        <v>1</v>
      </c>
      <c r="J52" s="25">
        <f t="shared" si="3"/>
        <v>0.20828904466294101</v>
      </c>
      <c r="K52" s="36">
        <f t="shared" si="1"/>
        <v>0.024999203170319687</v>
      </c>
      <c r="L52" s="38">
        <f t="shared" si="4"/>
        <v>0.005207060145680654</v>
      </c>
      <c r="N52" s="24"/>
      <c r="O52" s="24"/>
      <c r="P52" s="24"/>
      <c r="Q52" s="25"/>
      <c r="R52" s="28"/>
      <c r="S52" s="24"/>
    </row>
    <row r="53" spans="1:19" ht="12.75">
      <c r="A53" s="2" t="s">
        <v>4</v>
      </c>
      <c r="B53" s="3">
        <v>50</v>
      </c>
      <c r="C53" s="3">
        <v>94482</v>
      </c>
      <c r="D53" s="3">
        <v>97075</v>
      </c>
      <c r="G53" s="23">
        <v>92</v>
      </c>
      <c r="H53" s="23">
        <v>41</v>
      </c>
      <c r="I53" s="29">
        <v>1</v>
      </c>
      <c r="J53" s="25">
        <f t="shared" si="3"/>
        <v>0.2002779275605202</v>
      </c>
      <c r="K53" s="36">
        <f t="shared" si="1"/>
        <v>0.021801260053334468</v>
      </c>
      <c r="L53" s="38">
        <f t="shared" si="4"/>
        <v>0.004366311181689783</v>
      </c>
      <c r="N53" s="24"/>
      <c r="O53" s="24"/>
      <c r="P53" s="24"/>
      <c r="Q53" s="25"/>
      <c r="R53" s="28"/>
      <c r="S53" s="24"/>
    </row>
    <row r="54" spans="1:19" ht="12.75">
      <c r="A54" s="2" t="s">
        <v>4</v>
      </c>
      <c r="B54" s="3">
        <v>51</v>
      </c>
      <c r="C54" s="3">
        <v>94123</v>
      </c>
      <c r="D54" s="3">
        <v>96871</v>
      </c>
      <c r="G54" s="23">
        <v>93</v>
      </c>
      <c r="H54" s="23">
        <v>42</v>
      </c>
      <c r="I54" s="29">
        <v>1</v>
      </c>
      <c r="J54" s="25">
        <f t="shared" si="3"/>
        <v>0.19257493034665407</v>
      </c>
      <c r="K54" s="36">
        <f t="shared" si="1"/>
        <v>0.018773307268149124</v>
      </c>
      <c r="L54" s="38">
        <f t="shared" si="4"/>
        <v>0.003615268339540152</v>
      </c>
      <c r="N54" s="24"/>
      <c r="O54" s="24"/>
      <c r="P54" s="24"/>
      <c r="Q54" s="25"/>
      <c r="R54" s="28"/>
      <c r="S54" s="24"/>
    </row>
    <row r="55" spans="1:19" ht="12.75">
      <c r="A55" s="2" t="s">
        <v>4</v>
      </c>
      <c r="B55" s="3">
        <v>52</v>
      </c>
      <c r="C55" s="3">
        <v>93746</v>
      </c>
      <c r="D55" s="3">
        <v>96657</v>
      </c>
      <c r="G55" s="23">
        <v>94</v>
      </c>
      <c r="H55" s="23">
        <v>43</v>
      </c>
      <c r="I55" s="29">
        <v>1</v>
      </c>
      <c r="J55" s="25">
        <f t="shared" si="3"/>
        <v>0.18516820225639813</v>
      </c>
      <c r="K55" s="36">
        <f t="shared" si="1"/>
        <v>0.015840974044601212</v>
      </c>
      <c r="L55" s="38">
        <f t="shared" si="4"/>
        <v>0.0029332446858290704</v>
      </c>
      <c r="N55" s="24"/>
      <c r="O55" s="24"/>
      <c r="P55" s="24"/>
      <c r="Q55" s="25"/>
      <c r="R55" s="28"/>
      <c r="S55" s="24"/>
    </row>
    <row r="56" spans="1:19" ht="12.75">
      <c r="A56" s="2" t="s">
        <v>4</v>
      </c>
      <c r="B56" s="3">
        <v>53</v>
      </c>
      <c r="C56" s="3">
        <v>93331</v>
      </c>
      <c r="D56" s="3">
        <v>96434</v>
      </c>
      <c r="G56" s="23">
        <v>95</v>
      </c>
      <c r="H56" s="23">
        <v>44</v>
      </c>
      <c r="I56" s="29">
        <v>1</v>
      </c>
      <c r="J56" s="25">
        <f t="shared" si="3"/>
        <v>0.17804634832345972</v>
      </c>
      <c r="K56" s="36">
        <f t="shared" si="1"/>
        <v>0.013036133569903212</v>
      </c>
      <c r="L56" s="38">
        <f t="shared" si="4"/>
        <v>0.0023210359783781337</v>
      </c>
      <c r="N56" s="24"/>
      <c r="O56" s="24"/>
      <c r="P56" s="24"/>
      <c r="Q56" s="25"/>
      <c r="R56" s="28"/>
      <c r="S56" s="24"/>
    </row>
    <row r="57" spans="1:19" ht="12.75">
      <c r="A57" s="2" t="s">
        <v>4</v>
      </c>
      <c r="B57" s="3">
        <v>54</v>
      </c>
      <c r="C57" s="3">
        <v>92863</v>
      </c>
      <c r="D57" s="3">
        <v>96192</v>
      </c>
      <c r="G57" s="23">
        <v>96</v>
      </c>
      <c r="H57" s="23">
        <v>45</v>
      </c>
      <c r="I57" s="29">
        <v>1</v>
      </c>
      <c r="J57" s="25">
        <f t="shared" si="3"/>
        <v>0.17119841184948048</v>
      </c>
      <c r="K57" s="36">
        <f t="shared" si="1"/>
        <v>0.010465029801430043</v>
      </c>
      <c r="L57" s="38">
        <f t="shared" si="4"/>
        <v>0.0017915964819623074</v>
      </c>
      <c r="N57" s="24"/>
      <c r="O57" s="24"/>
      <c r="P57" s="24"/>
      <c r="Q57" s="25"/>
      <c r="R57" s="28"/>
      <c r="S57" s="24"/>
    </row>
    <row r="58" spans="1:19" ht="12.75">
      <c r="A58" s="2" t="s">
        <v>4</v>
      </c>
      <c r="B58" s="3">
        <v>55</v>
      </c>
      <c r="C58" s="3">
        <v>92330</v>
      </c>
      <c r="D58" s="3">
        <v>95920</v>
      </c>
      <c r="G58" s="23">
        <v>97</v>
      </c>
      <c r="H58" s="23">
        <v>46</v>
      </c>
      <c r="I58" s="29">
        <v>1</v>
      </c>
      <c r="J58" s="25">
        <f t="shared" si="3"/>
        <v>0.1646138575475774</v>
      </c>
      <c r="K58" s="36">
        <f t="shared" si="1"/>
        <v>0.008148911530656694</v>
      </c>
      <c r="L58" s="38">
        <f t="shared" si="4"/>
        <v>0.001341423761875332</v>
      </c>
      <c r="N58" s="24"/>
      <c r="O58" s="24"/>
      <c r="P58" s="24"/>
      <c r="Q58" s="25"/>
      <c r="R58" s="28"/>
      <c r="S58" s="24"/>
    </row>
    <row r="59" spans="1:19" ht="12.75">
      <c r="A59" s="2" t="s">
        <v>4</v>
      </c>
      <c r="B59" s="3">
        <v>56</v>
      </c>
      <c r="C59" s="3">
        <v>91745</v>
      </c>
      <c r="D59" s="3">
        <v>95624</v>
      </c>
      <c r="G59" s="23">
        <v>98</v>
      </c>
      <c r="H59" s="23">
        <v>47</v>
      </c>
      <c r="I59" s="29">
        <v>1</v>
      </c>
      <c r="J59" s="25">
        <f t="shared" si="3"/>
        <v>0.15828255533420904</v>
      </c>
      <c r="K59" s="36">
        <f t="shared" si="1"/>
        <v>0.0061302763405331325</v>
      </c>
      <c r="L59" s="38">
        <f t="shared" si="4"/>
        <v>0.0009703158040844281</v>
      </c>
      <c r="N59" s="24"/>
      <c r="O59" s="24"/>
      <c r="P59" s="24"/>
      <c r="Q59" s="25"/>
      <c r="R59" s="28"/>
      <c r="S59" s="24"/>
    </row>
    <row r="60" spans="1:19" ht="12.75">
      <c r="A60" s="2" t="s">
        <v>4</v>
      </c>
      <c r="B60" s="3">
        <v>57</v>
      </c>
      <c r="C60" s="3">
        <v>91082</v>
      </c>
      <c r="D60" s="3">
        <v>95293</v>
      </c>
      <c r="G60" s="23">
        <v>99</v>
      </c>
      <c r="H60" s="23">
        <v>48</v>
      </c>
      <c r="I60" s="29">
        <v>1</v>
      </c>
      <c r="J60" s="25">
        <f t="shared" si="3"/>
        <v>0.15219476474443175</v>
      </c>
      <c r="K60" s="36">
        <f t="shared" si="1"/>
        <v>0.004440997418271836</v>
      </c>
      <c r="L60" s="38">
        <f t="shared" si="4"/>
        <v>0.0006758965573045109</v>
      </c>
      <c r="N60" s="24"/>
      <c r="O60" s="24"/>
      <c r="P60" s="24"/>
      <c r="Q60" s="25"/>
      <c r="R60" s="28"/>
      <c r="S60" s="24"/>
    </row>
    <row r="61" spans="1:19" ht="12.75">
      <c r="A61" s="2" t="s">
        <v>4</v>
      </c>
      <c r="B61" s="3">
        <v>58</v>
      </c>
      <c r="C61" s="3">
        <v>90363</v>
      </c>
      <c r="D61" s="3">
        <v>94940</v>
      </c>
      <c r="G61" s="23">
        <v>100</v>
      </c>
      <c r="H61" s="23">
        <v>49</v>
      </c>
      <c r="I61" s="29">
        <v>1</v>
      </c>
      <c r="J61" s="25">
        <f t="shared" si="3"/>
        <v>0.14634111994656898</v>
      </c>
      <c r="K61" s="36">
        <f t="shared" si="1"/>
        <v>0.0031023235553477896</v>
      </c>
      <c r="L61" s="38">
        <f t="shared" si="4"/>
        <v>0.00045399750352621723</v>
      </c>
      <c r="N61" s="24"/>
      <c r="O61" s="24"/>
      <c r="P61" s="24"/>
      <c r="Q61" s="25"/>
      <c r="R61" s="28"/>
      <c r="S61" s="24"/>
    </row>
    <row r="62" spans="1:19" ht="12.75">
      <c r="A62" s="2" t="s">
        <v>4</v>
      </c>
      <c r="B62" s="3">
        <v>59</v>
      </c>
      <c r="C62" s="3">
        <v>89583</v>
      </c>
      <c r="D62" s="3">
        <v>94569</v>
      </c>
      <c r="G62" s="23">
        <v>101</v>
      </c>
      <c r="H62" s="23">
        <v>50</v>
      </c>
      <c r="I62" s="29">
        <v>1</v>
      </c>
      <c r="J62" s="25">
        <f t="shared" si="3"/>
        <v>0.1407126153332394</v>
      </c>
      <c r="K62" s="36">
        <f t="shared" si="1"/>
        <v>0.0020717571688110238</v>
      </c>
      <c r="L62" s="38">
        <f t="shared" si="4"/>
        <v>0.0002915223695587867</v>
      </c>
      <c r="N62" s="24"/>
      <c r="O62" s="24"/>
      <c r="P62" s="24"/>
      <c r="Q62" s="25"/>
      <c r="R62" s="28"/>
      <c r="S62" s="24"/>
    </row>
    <row r="63" spans="1:19" ht="12.75">
      <c r="A63" s="2" t="s">
        <v>4</v>
      </c>
      <c r="B63" s="3">
        <v>60</v>
      </c>
      <c r="C63" s="3">
        <v>88738</v>
      </c>
      <c r="D63" s="3">
        <v>94159</v>
      </c>
      <c r="G63" s="23">
        <v>102</v>
      </c>
      <c r="H63" s="23">
        <v>51</v>
      </c>
      <c r="I63" s="29">
        <v>1</v>
      </c>
      <c r="J63" s="25">
        <f t="shared" si="3"/>
        <v>0.13530059166657632</v>
      </c>
      <c r="K63" s="36">
        <f t="shared" si="1"/>
        <v>0.0013174250714490614</v>
      </c>
      <c r="L63" s="38">
        <f t="shared" si="4"/>
        <v>0.0001782483916434396</v>
      </c>
      <c r="N63" s="24"/>
      <c r="O63" s="24"/>
      <c r="P63" s="24"/>
      <c r="Q63" s="25"/>
      <c r="R63" s="28"/>
      <c r="S63" s="24"/>
    </row>
    <row r="64" spans="1:19" ht="12.75">
      <c r="A64" s="2" t="s">
        <v>4</v>
      </c>
      <c r="B64" s="3">
        <v>61</v>
      </c>
      <c r="C64" s="3">
        <v>87836</v>
      </c>
      <c r="D64" s="3">
        <v>93720</v>
      </c>
      <c r="G64" s="23">
        <v>103</v>
      </c>
      <c r="H64" s="23">
        <v>52</v>
      </c>
      <c r="I64" s="29">
        <v>1</v>
      </c>
      <c r="J64" s="25">
        <f t="shared" si="3"/>
        <v>0.1300967227563234</v>
      </c>
      <c r="K64" s="36">
        <f t="shared" si="1"/>
        <v>0.0007968296803119322</v>
      </c>
      <c r="L64" s="38">
        <f t="shared" si="4"/>
        <v>0.00010366493000355125</v>
      </c>
      <c r="N64" s="24"/>
      <c r="O64" s="24"/>
      <c r="P64" s="24"/>
      <c r="Q64" s="25"/>
      <c r="R64" s="28"/>
      <c r="S64" s="24"/>
    </row>
    <row r="65" spans="1:19" ht="12.75">
      <c r="A65" s="2" t="s">
        <v>4</v>
      </c>
      <c r="B65" s="3">
        <v>62</v>
      </c>
      <c r="C65" s="3">
        <v>86869</v>
      </c>
      <c r="D65" s="3">
        <v>93244</v>
      </c>
      <c r="G65" s="23">
        <v>104</v>
      </c>
      <c r="H65" s="23">
        <v>53</v>
      </c>
      <c r="I65" s="29">
        <v>1</v>
      </c>
      <c r="J65" s="25">
        <f t="shared" si="3"/>
        <v>0.12509300265031092</v>
      </c>
      <c r="K65" s="36">
        <f t="shared" si="1"/>
        <v>0.0004674734124496669</v>
      </c>
      <c r="L65" s="38">
        <f t="shared" si="4"/>
        <v>5.847765282251607E-05</v>
      </c>
      <c r="N65" s="24"/>
      <c r="O65" s="24"/>
      <c r="P65" s="24"/>
      <c r="Q65" s="25"/>
      <c r="R65" s="28"/>
      <c r="S65" s="24"/>
    </row>
    <row r="66" spans="1:19" ht="12.75">
      <c r="A66" s="2" t="s">
        <v>4</v>
      </c>
      <c r="B66" s="3">
        <v>63</v>
      </c>
      <c r="C66" s="3">
        <v>85797</v>
      </c>
      <c r="D66" s="3">
        <v>92724</v>
      </c>
      <c r="G66" s="23">
        <v>105</v>
      </c>
      <c r="H66" s="23">
        <v>54</v>
      </c>
      <c r="I66" s="29">
        <v>1</v>
      </c>
      <c r="J66" s="25">
        <f t="shared" si="3"/>
        <v>0.12028173331760666</v>
      </c>
      <c r="K66" s="36">
        <f t="shared" si="1"/>
        <v>0.0002443611019623259</v>
      </c>
      <c r="L66" s="38">
        <f t="shared" si="4"/>
        <v>2.9392176899428976E-05</v>
      </c>
      <c r="N66" s="24"/>
      <c r="O66" s="24"/>
      <c r="P66" s="24"/>
      <c r="Q66" s="25"/>
      <c r="R66" s="28"/>
      <c r="S66" s="24"/>
    </row>
    <row r="67" spans="1:19" ht="12.75">
      <c r="A67" s="2" t="s">
        <v>4</v>
      </c>
      <c r="B67" s="3">
        <v>64</v>
      </c>
      <c r="C67" s="3">
        <v>84606</v>
      </c>
      <c r="D67" s="3">
        <v>92148</v>
      </c>
      <c r="G67" s="23">
        <v>106</v>
      </c>
      <c r="H67" s="23">
        <v>55</v>
      </c>
      <c r="I67" s="29">
        <v>1</v>
      </c>
      <c r="J67" s="25">
        <f t="shared" si="3"/>
        <v>0.11565551280539103</v>
      </c>
      <c r="K67" s="36">
        <f t="shared" si="1"/>
        <v>0.00012749274884990916</v>
      </c>
      <c r="L67" s="38">
        <f t="shared" si="4"/>
        <v>1.4745239247205172E-05</v>
      </c>
      <c r="N67" s="24"/>
      <c r="O67" s="24"/>
      <c r="P67" s="24"/>
      <c r="Q67" s="25"/>
      <c r="R67" s="28"/>
      <c r="S67" s="24"/>
    </row>
    <row r="68" spans="1:19" ht="12.75">
      <c r="A68" s="2" t="s">
        <v>4</v>
      </c>
      <c r="B68" s="3">
        <v>65</v>
      </c>
      <c r="C68" s="3">
        <v>83299</v>
      </c>
      <c r="D68" s="3">
        <v>91510</v>
      </c>
      <c r="G68" s="23">
        <v>107</v>
      </c>
      <c r="H68" s="23">
        <v>56</v>
      </c>
      <c r="I68" s="29">
        <v>1</v>
      </c>
      <c r="J68" s="25">
        <f t="shared" si="3"/>
        <v>0.11120722385133754</v>
      </c>
      <c r="K68" s="36">
        <f t="shared" si="1"/>
        <v>6.374637442495458E-05</v>
      </c>
      <c r="L68" s="38">
        <f t="shared" si="4"/>
        <v>7.089057330387102E-06</v>
      </c>
      <c r="N68" s="24"/>
      <c r="O68" s="24"/>
      <c r="P68" s="24"/>
      <c r="Q68" s="25"/>
      <c r="R68" s="28"/>
      <c r="S68" s="24"/>
    </row>
    <row r="69" spans="1:19" ht="12.75">
      <c r="A69" s="2" t="s">
        <v>4</v>
      </c>
      <c r="B69" s="3">
        <v>66</v>
      </c>
      <c r="C69" s="3">
        <v>81867</v>
      </c>
      <c r="D69" s="3">
        <v>90797</v>
      </c>
      <c r="G69" s="23">
        <v>108</v>
      </c>
      <c r="H69" s="23">
        <v>57</v>
      </c>
      <c r="I69" s="29">
        <v>1</v>
      </c>
      <c r="J69" s="25">
        <f t="shared" si="3"/>
        <v>0.10693002293397837</v>
      </c>
      <c r="K69" s="36">
        <f t="shared" si="1"/>
        <v>2.124879147498486E-05</v>
      </c>
      <c r="L69" s="38">
        <f t="shared" si="4"/>
        <v>2.272133759739455E-06</v>
      </c>
      <c r="N69" s="24"/>
      <c r="O69" s="24"/>
      <c r="P69" s="24"/>
      <c r="Q69" s="25"/>
      <c r="R69" s="28"/>
      <c r="S69" s="24"/>
    </row>
    <row r="70" spans="1:19" ht="12.75">
      <c r="A70" s="2" t="s">
        <v>4</v>
      </c>
      <c r="B70" s="3">
        <v>67</v>
      </c>
      <c r="C70" s="3">
        <v>80300</v>
      </c>
      <c r="D70" s="3">
        <v>90003</v>
      </c>
      <c r="G70" s="23">
        <v>109</v>
      </c>
      <c r="H70" s="23">
        <v>58</v>
      </c>
      <c r="I70" s="29">
        <v>1</v>
      </c>
      <c r="J70" s="25">
        <f t="shared" si="3"/>
        <v>0.10281732974420998</v>
      </c>
      <c r="K70" s="36">
        <f t="shared" si="1"/>
        <v>1.062439573749243E-05</v>
      </c>
      <c r="L70" s="38">
        <f t="shared" si="4"/>
        <v>1.0923719998747382E-06</v>
      </c>
      <c r="N70" s="24"/>
      <c r="O70" s="24"/>
      <c r="P70" s="24"/>
      <c r="Q70" s="25"/>
      <c r="R70" s="28"/>
      <c r="S70" s="24"/>
    </row>
    <row r="71" spans="1:19" ht="12.75">
      <c r="A71" s="2" t="s">
        <v>4</v>
      </c>
      <c r="B71" s="3">
        <v>68</v>
      </c>
      <c r="C71" s="3">
        <v>78586</v>
      </c>
      <c r="D71" s="3">
        <v>89125</v>
      </c>
      <c r="G71" s="23">
        <v>110</v>
      </c>
      <c r="H71" s="23">
        <v>59</v>
      </c>
      <c r="I71" s="29">
        <v>1</v>
      </c>
      <c r="J71" s="25">
        <f t="shared" si="3"/>
        <v>0.09886281706174037</v>
      </c>
      <c r="K71" s="36">
        <f t="shared" si="1"/>
        <v>1.062439573749243E-05</v>
      </c>
      <c r="L71" s="38">
        <f t="shared" si="4"/>
        <v>1.0503576921872483E-06</v>
      </c>
      <c r="N71" s="24"/>
      <c r="O71" s="24"/>
      <c r="P71" s="24"/>
      <c r="Q71" s="25"/>
      <c r="R71" s="36"/>
      <c r="S71" s="24"/>
    </row>
    <row r="72" spans="1:18" ht="12.75">
      <c r="A72" s="2" t="s">
        <v>4</v>
      </c>
      <c r="B72" s="3">
        <v>69</v>
      </c>
      <c r="C72" s="3">
        <v>76748</v>
      </c>
      <c r="D72" s="3">
        <v>88171</v>
      </c>
      <c r="G72" s="23"/>
      <c r="H72" s="23"/>
      <c r="I72" s="29"/>
      <c r="J72" s="25"/>
      <c r="K72" s="36"/>
      <c r="L72" s="38"/>
      <c r="N72" s="24"/>
      <c r="R72" s="36"/>
    </row>
    <row r="73" spans="1:12" ht="13.5">
      <c r="A73" s="2" t="s">
        <v>4</v>
      </c>
      <c r="B73" s="3">
        <v>70</v>
      </c>
      <c r="C73" s="3">
        <v>74757</v>
      </c>
      <c r="D73" s="3">
        <v>87119</v>
      </c>
      <c r="K73" s="43" t="s">
        <v>38</v>
      </c>
      <c r="L73" s="44">
        <f>+SUM(L12:L71)</f>
        <v>0.36151269635937805</v>
      </c>
    </row>
    <row r="74" spans="1:4" ht="12.75">
      <c r="A74" s="2" t="s">
        <v>4</v>
      </c>
      <c r="B74" s="3">
        <v>71</v>
      </c>
      <c r="C74" s="3">
        <v>72607</v>
      </c>
      <c r="D74" s="3">
        <v>85962</v>
      </c>
    </row>
    <row r="75" spans="1:4" ht="12.75">
      <c r="A75" s="2" t="s">
        <v>4</v>
      </c>
      <c r="B75" s="3">
        <v>72</v>
      </c>
      <c r="C75" s="3">
        <v>70283</v>
      </c>
      <c r="D75" s="3">
        <v>84686</v>
      </c>
    </row>
    <row r="76" spans="1:4" ht="12.75">
      <c r="A76" s="2" t="s">
        <v>4</v>
      </c>
      <c r="B76" s="3">
        <v>73</v>
      </c>
      <c r="C76" s="3">
        <v>67789</v>
      </c>
      <c r="D76" s="3">
        <v>83265</v>
      </c>
    </row>
    <row r="77" spans="1:13" ht="12.75">
      <c r="A77" s="2" t="s">
        <v>4</v>
      </c>
      <c r="B77" s="3">
        <v>74</v>
      </c>
      <c r="C77" s="3">
        <v>65118</v>
      </c>
      <c r="D77" s="3">
        <v>81696</v>
      </c>
      <c r="G77" s="27"/>
      <c r="K77" s="27"/>
      <c r="L77" s="27"/>
      <c r="M77" s="27"/>
    </row>
    <row r="78" spans="1:13" ht="12.75">
      <c r="A78" s="2" t="s">
        <v>4</v>
      </c>
      <c r="B78" s="3">
        <v>75</v>
      </c>
      <c r="C78" s="3">
        <v>62339</v>
      </c>
      <c r="D78" s="3">
        <v>79958</v>
      </c>
      <c r="G78" s="27"/>
      <c r="H78" s="30" t="s">
        <v>39</v>
      </c>
      <c r="I78" s="30" t="s">
        <v>40</v>
      </c>
      <c r="J78" s="31">
        <f>+L73-'1) Premi'!J91*S23</f>
        <v>0.040404893459763946</v>
      </c>
      <c r="K78" s="27"/>
      <c r="L78" s="27"/>
      <c r="M78" s="27"/>
    </row>
    <row r="79" spans="1:13" ht="12.75">
      <c r="A79" s="2" t="s">
        <v>4</v>
      </c>
      <c r="B79" s="3">
        <v>76</v>
      </c>
      <c r="C79" s="3">
        <v>59395</v>
      </c>
      <c r="D79" s="3">
        <v>78011</v>
      </c>
      <c r="G79" s="27"/>
      <c r="H79" s="27"/>
      <c r="I79" s="27"/>
      <c r="J79" s="27"/>
      <c r="K79" s="27"/>
      <c r="L79" s="27"/>
      <c r="M79" s="27"/>
    </row>
    <row r="80" spans="1:4" ht="12.75">
      <c r="A80" s="2" t="s">
        <v>4</v>
      </c>
      <c r="B80" s="3">
        <v>77</v>
      </c>
      <c r="C80" s="3">
        <v>56312</v>
      </c>
      <c r="D80" s="3">
        <v>75829</v>
      </c>
    </row>
    <row r="81" spans="1:4" ht="12.75">
      <c r="A81" s="2" t="s">
        <v>4</v>
      </c>
      <c r="B81" s="3">
        <v>78</v>
      </c>
      <c r="C81" s="3">
        <v>53164</v>
      </c>
      <c r="D81" s="3">
        <v>73480</v>
      </c>
    </row>
    <row r="82" spans="1:4" ht="12.75">
      <c r="A82" s="2" t="s">
        <v>4</v>
      </c>
      <c r="B82" s="3">
        <v>79</v>
      </c>
      <c r="C82" s="3">
        <v>50015</v>
      </c>
      <c r="D82" s="3">
        <v>70994</v>
      </c>
    </row>
    <row r="83" spans="1:4" ht="12.75">
      <c r="A83" s="2" t="s">
        <v>4</v>
      </c>
      <c r="B83" s="3">
        <v>80</v>
      </c>
      <c r="C83" s="3">
        <v>46768</v>
      </c>
      <c r="D83" s="3">
        <v>68331</v>
      </c>
    </row>
    <row r="84" spans="1:19" ht="12.75">
      <c r="A84" s="2" t="s">
        <v>4</v>
      </c>
      <c r="B84" s="3">
        <v>81</v>
      </c>
      <c r="C84" s="3">
        <v>43325</v>
      </c>
      <c r="D84" s="3">
        <v>65348</v>
      </c>
      <c r="N84" s="24"/>
      <c r="O84" s="24"/>
      <c r="P84" s="24"/>
      <c r="Q84" s="39"/>
      <c r="R84" s="40"/>
      <c r="S84" s="41"/>
    </row>
    <row r="85" spans="1:19" ht="12.75">
      <c r="A85" s="2" t="s">
        <v>4</v>
      </c>
      <c r="B85" s="3">
        <v>82</v>
      </c>
      <c r="C85" s="3">
        <v>39494</v>
      </c>
      <c r="D85" s="3">
        <v>61819</v>
      </c>
      <c r="N85" s="24"/>
      <c r="O85" s="24"/>
      <c r="P85" s="24"/>
      <c r="Q85" s="39"/>
      <c r="R85" s="40"/>
      <c r="S85" s="41"/>
    </row>
    <row r="86" spans="1:19" ht="12.75">
      <c r="A86" s="2" t="s">
        <v>4</v>
      </c>
      <c r="B86" s="3">
        <v>83</v>
      </c>
      <c r="C86" s="3">
        <v>35478</v>
      </c>
      <c r="D86" s="3">
        <v>57809</v>
      </c>
      <c r="I86" s="17" t="s">
        <v>20</v>
      </c>
      <c r="J86" s="16">
        <v>0.04</v>
      </c>
      <c r="N86" s="24"/>
      <c r="O86" s="24"/>
      <c r="P86" s="24"/>
      <c r="Q86" s="39"/>
      <c r="R86" s="40"/>
      <c r="S86" s="41"/>
    </row>
    <row r="87" spans="1:19" ht="12.75">
      <c r="A87" s="2" t="s">
        <v>4</v>
      </c>
      <c r="B87" s="3">
        <v>84</v>
      </c>
      <c r="C87" s="3">
        <v>31515</v>
      </c>
      <c r="D87" s="3">
        <v>53574</v>
      </c>
      <c r="N87" s="24"/>
      <c r="O87" s="24"/>
      <c r="P87" s="24"/>
      <c r="Q87" s="39"/>
      <c r="R87" s="40"/>
      <c r="S87" s="41"/>
    </row>
    <row r="88" spans="1:19" ht="12.75">
      <c r="A88" s="2" t="s">
        <v>4</v>
      </c>
      <c r="B88" s="3">
        <v>85</v>
      </c>
      <c r="C88" s="3">
        <v>27737</v>
      </c>
      <c r="D88" s="3">
        <v>49253</v>
      </c>
      <c r="G88" s="26" t="s">
        <v>12</v>
      </c>
      <c r="H88" s="26" t="s">
        <v>13</v>
      </c>
      <c r="I88" s="26" t="s">
        <v>14</v>
      </c>
      <c r="J88" s="26" t="s">
        <v>17</v>
      </c>
      <c r="K88" s="26" t="s">
        <v>15</v>
      </c>
      <c r="L88" s="26" t="s">
        <v>19</v>
      </c>
      <c r="N88" s="24"/>
      <c r="O88" s="24"/>
      <c r="P88" s="24"/>
      <c r="Q88" s="39"/>
      <c r="R88" s="40"/>
      <c r="S88" s="41"/>
    </row>
    <row r="89" spans="1:19" ht="12.75">
      <c r="A89" s="2" t="s">
        <v>4</v>
      </c>
      <c r="B89" s="3">
        <v>86</v>
      </c>
      <c r="C89" s="3">
        <v>24269</v>
      </c>
      <c r="D89" s="3">
        <v>44992</v>
      </c>
      <c r="G89" s="23">
        <v>70</v>
      </c>
      <c r="H89" s="23">
        <v>0</v>
      </c>
      <c r="I89" s="23">
        <v>0</v>
      </c>
      <c r="J89" s="25">
        <f>1/(1+$J$86)^H89</f>
        <v>1</v>
      </c>
      <c r="K89" s="35">
        <v>0</v>
      </c>
      <c r="L89" s="38">
        <f>+I89*J89*K89</f>
        <v>0</v>
      </c>
      <c r="N89" s="24"/>
      <c r="O89" s="24"/>
      <c r="P89" s="24"/>
      <c r="Q89" s="39"/>
      <c r="R89" s="40"/>
      <c r="S89" s="41"/>
    </row>
    <row r="90" spans="1:12" ht="12.75">
      <c r="A90" s="2" t="s">
        <v>4</v>
      </c>
      <c r="B90" s="3">
        <v>87</v>
      </c>
      <c r="C90" s="3">
        <v>21015</v>
      </c>
      <c r="D90" s="3">
        <v>40727</v>
      </c>
      <c r="G90" s="23">
        <v>71</v>
      </c>
      <c r="H90" s="23">
        <v>1</v>
      </c>
      <c r="I90" s="23">
        <v>1</v>
      </c>
      <c r="J90" s="25">
        <f aca="true" t="shared" si="5" ref="J90:J129">1/(1+$J$86)^H90</f>
        <v>0.9615384615384615</v>
      </c>
      <c r="K90" s="36">
        <f>+(C73-C74)/$C$73</f>
        <v>0.028759848576053078</v>
      </c>
      <c r="L90" s="38">
        <f>+I90*J90*K90</f>
        <v>0.02765370055389719</v>
      </c>
    </row>
    <row r="91" spans="1:19" ht="12.75">
      <c r="A91" s="2" t="s">
        <v>4</v>
      </c>
      <c r="B91" s="3">
        <v>88</v>
      </c>
      <c r="C91" s="3">
        <v>17924</v>
      </c>
      <c r="D91" s="3">
        <v>36403</v>
      </c>
      <c r="G91" s="23">
        <v>72</v>
      </c>
      <c r="H91" s="23">
        <v>2</v>
      </c>
      <c r="I91" s="23">
        <v>1</v>
      </c>
      <c r="J91" s="25">
        <f t="shared" si="5"/>
        <v>0.9245562130177514</v>
      </c>
      <c r="K91" s="36">
        <f aca="true" t="shared" si="6" ref="K91:K129">+(C74-C75)/$C$73</f>
        <v>0.031087389809649934</v>
      </c>
      <c r="L91" s="38">
        <f>+I91*J91*K91</f>
        <v>0.02874203939501658</v>
      </c>
      <c r="S91" s="41"/>
    </row>
    <row r="92" spans="1:12" ht="12.75">
      <c r="A92" s="2" t="s">
        <v>4</v>
      </c>
      <c r="B92" s="3">
        <v>89</v>
      </c>
      <c r="C92" s="3">
        <v>15034</v>
      </c>
      <c r="D92" s="3">
        <v>32039</v>
      </c>
      <c r="G92" s="23">
        <v>73</v>
      </c>
      <c r="H92" s="23">
        <v>3</v>
      </c>
      <c r="I92" s="29">
        <v>1</v>
      </c>
      <c r="J92" s="25">
        <f t="shared" si="5"/>
        <v>0.8889963586709149</v>
      </c>
      <c r="K92" s="36">
        <f t="shared" si="6"/>
        <v>0.03336142434822157</v>
      </c>
      <c r="L92" s="38">
        <f>+I92*J92*K92</f>
        <v>0.029658184765644174</v>
      </c>
    </row>
    <row r="93" spans="1:12" ht="12.75">
      <c r="A93" s="2" t="s">
        <v>4</v>
      </c>
      <c r="B93" s="3">
        <v>90</v>
      </c>
      <c r="C93" s="3">
        <v>12412</v>
      </c>
      <c r="D93" s="3">
        <v>27749</v>
      </c>
      <c r="G93" s="23">
        <v>74</v>
      </c>
      <c r="H93" s="23">
        <v>4</v>
      </c>
      <c r="I93" s="29">
        <v>1</v>
      </c>
      <c r="J93" s="25">
        <f t="shared" si="5"/>
        <v>0.8548041910297257</v>
      </c>
      <c r="K93" s="36">
        <f t="shared" si="6"/>
        <v>0.03572909560308734</v>
      </c>
      <c r="L93" s="38">
        <f>+I93*J93*K93</f>
        <v>0.030541380663220805</v>
      </c>
    </row>
    <row r="94" spans="1:12" ht="12.75">
      <c r="A94" s="2" t="s">
        <v>4</v>
      </c>
      <c r="B94" s="3">
        <v>91</v>
      </c>
      <c r="C94" s="3">
        <v>10059</v>
      </c>
      <c r="D94" s="3">
        <v>23588</v>
      </c>
      <c r="G94" s="23">
        <v>75</v>
      </c>
      <c r="H94" s="23">
        <v>5</v>
      </c>
      <c r="I94" s="29">
        <v>1</v>
      </c>
      <c r="J94" s="25">
        <f t="shared" si="5"/>
        <v>0.8219271067593515</v>
      </c>
      <c r="K94" s="36">
        <f t="shared" si="6"/>
        <v>0.03717377636876814</v>
      </c>
      <c r="L94" s="38">
        <f>+I94*J94*K94</f>
        <v>0.030554134458100752</v>
      </c>
    </row>
    <row r="95" spans="1:12" ht="12.75">
      <c r="A95" s="2" t="s">
        <v>4</v>
      </c>
      <c r="B95" s="3">
        <v>92</v>
      </c>
      <c r="C95" s="3">
        <v>8007</v>
      </c>
      <c r="D95" s="3">
        <v>19689</v>
      </c>
      <c r="G95" s="23">
        <v>76</v>
      </c>
      <c r="H95" s="23">
        <v>6</v>
      </c>
      <c r="I95" s="29">
        <v>1</v>
      </c>
      <c r="J95" s="25">
        <f t="shared" si="5"/>
        <v>0.7903145257301457</v>
      </c>
      <c r="K95" s="36">
        <f t="shared" si="6"/>
        <v>0.039380927538558264</v>
      </c>
      <c r="L95" s="38">
        <f>+I95*J95*K95</f>
        <v>0.031123319070448907</v>
      </c>
    </row>
    <row r="96" spans="1:12" ht="12.75">
      <c r="A96" s="2" t="s">
        <v>4</v>
      </c>
      <c r="B96" s="3">
        <v>93</v>
      </c>
      <c r="C96" s="3">
        <v>6240</v>
      </c>
      <c r="D96" s="3">
        <v>16097</v>
      </c>
      <c r="G96" s="23">
        <v>77</v>
      </c>
      <c r="H96" s="23">
        <v>7</v>
      </c>
      <c r="I96" s="29">
        <v>1</v>
      </c>
      <c r="J96" s="25">
        <f t="shared" si="5"/>
        <v>0.7599178132020633</v>
      </c>
      <c r="K96" s="36">
        <f t="shared" si="6"/>
        <v>0.041240285190684484</v>
      </c>
      <c r="L96" s="38">
        <f>+I96*J96*K96</f>
        <v>0.031339227337934386</v>
      </c>
    </row>
    <row r="97" spans="1:12" ht="12.75">
      <c r="A97" s="2" t="s">
        <v>4</v>
      </c>
      <c r="B97" s="3">
        <v>94</v>
      </c>
      <c r="C97" s="3">
        <v>4749</v>
      </c>
      <c r="D97" s="3">
        <v>12861</v>
      </c>
      <c r="G97" s="23">
        <v>78</v>
      </c>
      <c r="H97" s="23">
        <v>8</v>
      </c>
      <c r="I97" s="29">
        <v>1</v>
      </c>
      <c r="J97" s="25">
        <f t="shared" si="5"/>
        <v>0.7306902050019838</v>
      </c>
      <c r="K97" s="36">
        <f t="shared" si="6"/>
        <v>0.042109768984844226</v>
      </c>
      <c r="L97" s="38">
        <f>+I97*J97*K97</f>
        <v>0.030769195732122005</v>
      </c>
    </row>
    <row r="98" spans="1:12" ht="12.75">
      <c r="A98" s="2" t="s">
        <v>4</v>
      </c>
      <c r="B98" s="3">
        <v>95</v>
      </c>
      <c r="C98" s="3">
        <v>3522</v>
      </c>
      <c r="D98" s="3">
        <v>10010</v>
      </c>
      <c r="G98" s="23">
        <v>79</v>
      </c>
      <c r="H98" s="23">
        <v>9</v>
      </c>
      <c r="I98" s="29">
        <v>1</v>
      </c>
      <c r="J98" s="25">
        <f t="shared" si="5"/>
        <v>0.7025867355788304</v>
      </c>
      <c r="K98" s="36">
        <f t="shared" si="6"/>
        <v>0.04212314565860053</v>
      </c>
      <c r="L98" s="38">
        <f>+I98*J98*K98</f>
        <v>0.02959516340058773</v>
      </c>
    </row>
    <row r="99" spans="1:12" ht="12.75">
      <c r="A99" s="2" t="s">
        <v>4</v>
      </c>
      <c r="B99" s="3">
        <v>96</v>
      </c>
      <c r="C99" s="3">
        <v>2537</v>
      </c>
      <c r="D99" s="3">
        <v>7569</v>
      </c>
      <c r="G99" s="23">
        <v>80</v>
      </c>
      <c r="H99" s="23">
        <v>10</v>
      </c>
      <c r="I99" s="29">
        <v>1</v>
      </c>
      <c r="J99" s="25">
        <f t="shared" si="5"/>
        <v>0.6755641688257985</v>
      </c>
      <c r="K99" s="36">
        <f t="shared" si="6"/>
        <v>0.0434340596867183</v>
      </c>
      <c r="L99" s="38">
        <f>+I99*J99*K99</f>
        <v>0.029342494430987968</v>
      </c>
    </row>
    <row r="100" spans="1:12" ht="12.75">
      <c r="A100" s="2" t="s">
        <v>4</v>
      </c>
      <c r="B100" s="3">
        <v>97</v>
      </c>
      <c r="C100" s="3">
        <v>1770</v>
      </c>
      <c r="D100" s="3">
        <v>5542</v>
      </c>
      <c r="G100" s="23">
        <v>81</v>
      </c>
      <c r="H100" s="23">
        <v>11</v>
      </c>
      <c r="I100" s="29">
        <v>1</v>
      </c>
      <c r="J100" s="25">
        <f t="shared" si="5"/>
        <v>0.6495809315632679</v>
      </c>
      <c r="K100" s="36">
        <f t="shared" si="6"/>
        <v>0.046055887742953834</v>
      </c>
      <c r="L100" s="38">
        <f aca="true" t="shared" si="7" ref="L100:L148">+I100*J100*K100</f>
        <v>0.029917026464041242</v>
      </c>
    </row>
    <row r="101" spans="1:12" ht="12.75">
      <c r="A101" s="2" t="s">
        <v>4</v>
      </c>
      <c r="B101" s="3">
        <v>98</v>
      </c>
      <c r="C101" s="3">
        <v>1193</v>
      </c>
      <c r="D101" s="3">
        <v>3925</v>
      </c>
      <c r="G101" s="23">
        <v>82</v>
      </c>
      <c r="H101" s="23">
        <v>12</v>
      </c>
      <c r="I101" s="29">
        <v>1</v>
      </c>
      <c r="J101" s="25">
        <f t="shared" si="5"/>
        <v>0.6245970495800651</v>
      </c>
      <c r="K101" s="36">
        <f t="shared" si="6"/>
        <v>0.051246037160399695</v>
      </c>
      <c r="L101" s="38">
        <f t="shared" si="7"/>
        <v>0.03200812361305603</v>
      </c>
    </row>
    <row r="102" spans="1:12" ht="12.75">
      <c r="A102" s="2" t="s">
        <v>4</v>
      </c>
      <c r="B102" s="3">
        <v>99</v>
      </c>
      <c r="C102" s="3">
        <v>775</v>
      </c>
      <c r="D102" s="3">
        <v>2682</v>
      </c>
      <c r="G102" s="23">
        <v>83</v>
      </c>
      <c r="H102" s="23">
        <v>13</v>
      </c>
      <c r="I102" s="29">
        <v>1</v>
      </c>
      <c r="J102" s="25">
        <f t="shared" si="5"/>
        <v>0.600574086134678</v>
      </c>
      <c r="K102" s="36">
        <f t="shared" si="6"/>
        <v>0.05372072180531589</v>
      </c>
      <c r="L102" s="38">
        <f t="shared" si="7"/>
        <v>0.03226327340472286</v>
      </c>
    </row>
    <row r="103" spans="1:12" ht="12.75">
      <c r="A103" s="2" t="s">
        <v>4</v>
      </c>
      <c r="B103" s="3">
        <v>100</v>
      </c>
      <c r="C103" s="3">
        <v>483</v>
      </c>
      <c r="D103" s="3">
        <v>1762</v>
      </c>
      <c r="G103" s="23">
        <v>84</v>
      </c>
      <c r="H103" s="23">
        <v>14</v>
      </c>
      <c r="I103" s="29">
        <v>1</v>
      </c>
      <c r="J103" s="25">
        <f t="shared" si="5"/>
        <v>0.5774750828218058</v>
      </c>
      <c r="K103" s="36">
        <f t="shared" si="6"/>
        <v>0.05301175809623179</v>
      </c>
      <c r="L103" s="38">
        <f t="shared" si="7"/>
        <v>0.03061296939715099</v>
      </c>
    </row>
    <row r="104" spans="1:12" ht="12.75">
      <c r="A104" s="2" t="s">
        <v>4</v>
      </c>
      <c r="B104" s="3">
        <v>101</v>
      </c>
      <c r="C104" s="3">
        <v>288</v>
      </c>
      <c r="D104" s="3">
        <v>1111</v>
      </c>
      <c r="G104" s="23">
        <v>85</v>
      </c>
      <c r="H104" s="23">
        <v>15</v>
      </c>
      <c r="I104" s="29">
        <v>1</v>
      </c>
      <c r="J104" s="25">
        <f t="shared" si="5"/>
        <v>0.5552645027132748</v>
      </c>
      <c r="K104" s="36">
        <f t="shared" si="6"/>
        <v>0.0505370734513156</v>
      </c>
      <c r="L104" s="38">
        <f t="shared" si="7"/>
        <v>0.028061442958528995</v>
      </c>
    </row>
    <row r="105" spans="1:12" ht="12.75">
      <c r="A105" s="2" t="s">
        <v>4</v>
      </c>
      <c r="B105" s="3">
        <v>102</v>
      </c>
      <c r="C105" s="3">
        <v>164</v>
      </c>
      <c r="D105" s="3">
        <v>671</v>
      </c>
      <c r="G105" s="23">
        <v>86</v>
      </c>
      <c r="H105" s="23">
        <v>16</v>
      </c>
      <c r="I105" s="29">
        <v>1</v>
      </c>
      <c r="J105" s="25">
        <f t="shared" si="5"/>
        <v>0.533908175685841</v>
      </c>
      <c r="K105" s="36">
        <f t="shared" si="6"/>
        <v>0.04639030458686143</v>
      </c>
      <c r="L105" s="38">
        <f t="shared" si="7"/>
        <v>0.024768162891481687</v>
      </c>
    </row>
    <row r="106" spans="1:12" ht="12.75">
      <c r="A106" s="2" t="s">
        <v>4</v>
      </c>
      <c r="B106" s="3">
        <v>103</v>
      </c>
      <c r="C106" s="3">
        <v>89</v>
      </c>
      <c r="D106" s="3">
        <v>387</v>
      </c>
      <c r="G106" s="23">
        <v>87</v>
      </c>
      <c r="H106" s="23">
        <v>17</v>
      </c>
      <c r="I106" s="29">
        <v>1</v>
      </c>
      <c r="J106" s="25">
        <f t="shared" si="5"/>
        <v>0.5133732458517702</v>
      </c>
      <c r="K106" s="36">
        <f t="shared" si="6"/>
        <v>0.04352769640301243</v>
      </c>
      <c r="L106" s="38">
        <f t="shared" si="7"/>
        <v>0.022345954786864915</v>
      </c>
    </row>
    <row r="107" spans="1:12" ht="12.75">
      <c r="A107" s="2" t="s">
        <v>4</v>
      </c>
      <c r="B107" s="3">
        <v>104</v>
      </c>
      <c r="C107" s="3">
        <v>45</v>
      </c>
      <c r="D107" s="3">
        <v>213</v>
      </c>
      <c r="G107" s="23">
        <v>88</v>
      </c>
      <c r="H107" s="23">
        <v>18</v>
      </c>
      <c r="I107" s="29">
        <v>1</v>
      </c>
      <c r="J107" s="25">
        <f t="shared" si="5"/>
        <v>0.4936281210113175</v>
      </c>
      <c r="K107" s="36">
        <f t="shared" si="6"/>
        <v>0.041347298580734916</v>
      </c>
      <c r="L107" s="38">
        <f t="shared" si="7"/>
        <v>0.020410189307302092</v>
      </c>
    </row>
    <row r="108" spans="1:12" ht="12.75">
      <c r="A108" s="2" t="s">
        <v>4</v>
      </c>
      <c r="B108" s="3">
        <v>105</v>
      </c>
      <c r="C108" s="3">
        <v>22</v>
      </c>
      <c r="D108" s="3">
        <v>112</v>
      </c>
      <c r="G108" s="23">
        <v>89</v>
      </c>
      <c r="H108" s="23">
        <v>19</v>
      </c>
      <c r="I108" s="29">
        <v>1</v>
      </c>
      <c r="J108" s="25">
        <f t="shared" si="5"/>
        <v>0.47464242404934376</v>
      </c>
      <c r="K108" s="36">
        <f t="shared" si="6"/>
        <v>0.038658587155717856</v>
      </c>
      <c r="L108" s="38">
        <f t="shared" si="7"/>
        <v>0.01834900551791275</v>
      </c>
    </row>
    <row r="109" spans="1:12" ht="12.75">
      <c r="A109" s="2" t="s">
        <v>4</v>
      </c>
      <c r="B109" s="3">
        <v>106</v>
      </c>
      <c r="C109" s="3">
        <v>10</v>
      </c>
      <c r="D109" s="3">
        <v>55</v>
      </c>
      <c r="G109" s="23">
        <v>90</v>
      </c>
      <c r="H109" s="23">
        <v>20</v>
      </c>
      <c r="I109" s="29">
        <v>1</v>
      </c>
      <c r="J109" s="25">
        <f t="shared" si="5"/>
        <v>0.45638694620129205</v>
      </c>
      <c r="K109" s="36">
        <f t="shared" si="6"/>
        <v>0.035073638589028455</v>
      </c>
      <c r="L109" s="38">
        <f t="shared" si="7"/>
        <v>0.01600715080781449</v>
      </c>
    </row>
    <row r="110" spans="1:12" ht="12.75">
      <c r="A110" s="2" t="s">
        <v>4</v>
      </c>
      <c r="B110" s="3">
        <v>107</v>
      </c>
      <c r="C110" s="3">
        <v>4</v>
      </c>
      <c r="D110" s="3">
        <v>26</v>
      </c>
      <c r="G110" s="23">
        <v>91</v>
      </c>
      <c r="H110" s="23">
        <v>21</v>
      </c>
      <c r="I110" s="29">
        <v>1</v>
      </c>
      <c r="J110" s="25">
        <f t="shared" si="5"/>
        <v>0.43883360211662686</v>
      </c>
      <c r="K110" s="36">
        <f t="shared" si="6"/>
        <v>0.031475313348582744</v>
      </c>
      <c r="L110" s="38">
        <f t="shared" si="7"/>
        <v>0.013812425134508114</v>
      </c>
    </row>
    <row r="111" spans="1:12" ht="12.75">
      <c r="A111" s="2" t="s">
        <v>4</v>
      </c>
      <c r="B111" s="3">
        <v>108</v>
      </c>
      <c r="C111" s="3">
        <v>2</v>
      </c>
      <c r="D111" s="3">
        <v>11</v>
      </c>
      <c r="G111" s="23">
        <v>92</v>
      </c>
      <c r="H111" s="23">
        <v>22</v>
      </c>
      <c r="I111" s="29">
        <v>1</v>
      </c>
      <c r="J111" s="25">
        <f t="shared" si="5"/>
        <v>0.4219553866506028</v>
      </c>
      <c r="K111" s="36">
        <f t="shared" si="6"/>
        <v>0.02744893454793531</v>
      </c>
      <c r="L111" s="38">
        <f t="shared" si="7"/>
        <v>0.011582225790321133</v>
      </c>
    </row>
    <row r="112" spans="1:12" ht="12.75">
      <c r="A112" s="2" t="s">
        <v>4</v>
      </c>
      <c r="B112" s="3">
        <v>109</v>
      </c>
      <c r="C112" s="3">
        <v>1</v>
      </c>
      <c r="D112" s="3">
        <v>5</v>
      </c>
      <c r="G112" s="23">
        <v>93</v>
      </c>
      <c r="H112" s="23">
        <v>23</v>
      </c>
      <c r="I112" s="29">
        <v>1</v>
      </c>
      <c r="J112" s="25">
        <f t="shared" si="5"/>
        <v>0.4057263333178873</v>
      </c>
      <c r="K112" s="36">
        <f t="shared" si="6"/>
        <v>0.02363658252738874</v>
      </c>
      <c r="L112" s="38">
        <f t="shared" si="7"/>
        <v>0.009589983961003076</v>
      </c>
    </row>
    <row r="113" spans="1:12" ht="12.75">
      <c r="A113" s="2" t="s">
        <v>4</v>
      </c>
      <c r="B113" s="3">
        <v>110</v>
      </c>
      <c r="C113" s="3">
        <v>0</v>
      </c>
      <c r="D113" s="3">
        <v>2</v>
      </c>
      <c r="G113" s="23">
        <v>94</v>
      </c>
      <c r="H113" s="23">
        <v>24</v>
      </c>
      <c r="I113" s="29">
        <v>1</v>
      </c>
      <c r="J113" s="25">
        <f t="shared" si="5"/>
        <v>0.3901214743441224</v>
      </c>
      <c r="K113" s="36">
        <f t="shared" si="6"/>
        <v>0.019944620570648903</v>
      </c>
      <c r="L113" s="38">
        <f t="shared" si="7"/>
        <v>0.007780824782255663</v>
      </c>
    </row>
    <row r="114" spans="1:12" ht="12.75">
      <c r="A114" s="2" t="s">
        <v>4</v>
      </c>
      <c r="B114" s="3">
        <v>111</v>
      </c>
      <c r="C114" s="3">
        <v>0</v>
      </c>
      <c r="D114" s="3">
        <v>1</v>
      </c>
      <c r="G114" s="23">
        <v>95</v>
      </c>
      <c r="H114" s="23">
        <v>25</v>
      </c>
      <c r="I114" s="29">
        <v>1</v>
      </c>
      <c r="J114" s="25">
        <f t="shared" si="5"/>
        <v>0.37511680225396377</v>
      </c>
      <c r="K114" s="36">
        <f t="shared" si="6"/>
        <v>0.01641317869898471</v>
      </c>
      <c r="L114" s="38">
        <f t="shared" si="7"/>
        <v>0.006156859108386018</v>
      </c>
    </row>
    <row r="115" spans="1:12" ht="12.75">
      <c r="A115" s="2" t="s">
        <v>4</v>
      </c>
      <c r="B115" s="3">
        <v>112</v>
      </c>
      <c r="C115" s="3">
        <v>0</v>
      </c>
      <c r="D115" s="3">
        <v>0</v>
      </c>
      <c r="G115" s="23">
        <v>96</v>
      </c>
      <c r="H115" s="23">
        <v>26</v>
      </c>
      <c r="I115" s="29">
        <v>1</v>
      </c>
      <c r="J115" s="25">
        <f t="shared" si="5"/>
        <v>0.3606892329365037</v>
      </c>
      <c r="K115" s="36">
        <f t="shared" si="6"/>
        <v>0.013176023649959201</v>
      </c>
      <c r="L115" s="38">
        <f t="shared" si="7"/>
        <v>0.004752449863457016</v>
      </c>
    </row>
    <row r="116" spans="7:12" ht="12.75">
      <c r="G116" s="23">
        <v>97</v>
      </c>
      <c r="H116" s="23">
        <v>27</v>
      </c>
      <c r="I116" s="29">
        <v>1</v>
      </c>
      <c r="J116" s="25">
        <f t="shared" si="5"/>
        <v>0.3468165701312535</v>
      </c>
      <c r="K116" s="36">
        <f t="shared" si="6"/>
        <v>0.010259908771084982</v>
      </c>
      <c r="L116" s="38">
        <f t="shared" si="7"/>
        <v>0.0035583063698472576</v>
      </c>
    </row>
    <row r="117" spans="7:12" ht="12.75">
      <c r="G117" s="23">
        <v>98</v>
      </c>
      <c r="H117" s="23">
        <v>28</v>
      </c>
      <c r="I117" s="29">
        <v>1</v>
      </c>
      <c r="J117" s="25">
        <f t="shared" si="5"/>
        <v>0.3334774712800514</v>
      </c>
      <c r="K117" s="36">
        <f t="shared" si="6"/>
        <v>0.007718340757387268</v>
      </c>
      <c r="L117" s="38">
        <f t="shared" si="7"/>
        <v>0.002573892758251263</v>
      </c>
    </row>
    <row r="118" spans="7:12" ht="12.75">
      <c r="G118" s="23">
        <v>99</v>
      </c>
      <c r="H118" s="23">
        <v>29</v>
      </c>
      <c r="I118" s="29">
        <v>1</v>
      </c>
      <c r="J118" s="25">
        <f t="shared" si="5"/>
        <v>0.3206514146923571</v>
      </c>
      <c r="K118" s="36">
        <f t="shared" si="6"/>
        <v>0.00559144963013497</v>
      </c>
      <c r="L118" s="38">
        <f t="shared" si="7"/>
        <v>0.001792906234083835</v>
      </c>
    </row>
    <row r="119" spans="7:12" ht="12.75">
      <c r="G119" s="23">
        <v>100</v>
      </c>
      <c r="H119" s="23">
        <v>30</v>
      </c>
      <c r="I119" s="29">
        <v>1</v>
      </c>
      <c r="J119" s="25">
        <f t="shared" si="5"/>
        <v>0.30831866797342034</v>
      </c>
      <c r="K119" s="36">
        <f t="shared" si="6"/>
        <v>0.0039059887368406974</v>
      </c>
      <c r="L119" s="38">
        <f t="shared" si="7"/>
        <v>0.0012042892444619065</v>
      </c>
    </row>
    <row r="120" spans="7:12" ht="12.75">
      <c r="G120" s="23">
        <v>101</v>
      </c>
      <c r="H120" s="23">
        <v>31</v>
      </c>
      <c r="I120" s="29">
        <v>1</v>
      </c>
      <c r="J120" s="25">
        <f t="shared" si="5"/>
        <v>0.29646025766675027</v>
      </c>
      <c r="K120" s="36">
        <f t="shared" si="6"/>
        <v>0.0026084513824792327</v>
      </c>
      <c r="L120" s="38">
        <f t="shared" si="7"/>
        <v>0.0007733021689609843</v>
      </c>
    </row>
    <row r="121" spans="7:12" ht="12.75">
      <c r="G121" s="23">
        <v>102</v>
      </c>
      <c r="H121" s="23">
        <v>32</v>
      </c>
      <c r="I121" s="29">
        <v>1</v>
      </c>
      <c r="J121" s="25">
        <f t="shared" si="5"/>
        <v>0.28505794006418295</v>
      </c>
      <c r="K121" s="36">
        <f t="shared" si="6"/>
        <v>0.0016587075457816659</v>
      </c>
      <c r="L121" s="38">
        <f t="shared" si="7"/>
        <v>0.0004728277561694381</v>
      </c>
    </row>
    <row r="122" spans="7:12" ht="12.75">
      <c r="G122" s="23">
        <v>103</v>
      </c>
      <c r="H122" s="23">
        <v>33</v>
      </c>
      <c r="I122" s="29">
        <v>1</v>
      </c>
      <c r="J122" s="25">
        <f t="shared" si="5"/>
        <v>0.27409417313863743</v>
      </c>
      <c r="K122" s="36">
        <f t="shared" si="6"/>
        <v>0.0010032505317227817</v>
      </c>
      <c r="L122" s="38">
        <f t="shared" si="7"/>
        <v>0.0002749851249434542</v>
      </c>
    </row>
    <row r="123" spans="7:12" ht="12.75">
      <c r="G123" s="23">
        <v>104</v>
      </c>
      <c r="H123" s="23">
        <v>34</v>
      </c>
      <c r="I123" s="29">
        <v>1</v>
      </c>
      <c r="J123" s="25">
        <f t="shared" si="5"/>
        <v>0.26355208955638215</v>
      </c>
      <c r="K123" s="36">
        <f t="shared" si="6"/>
        <v>0.0005885736452773653</v>
      </c>
      <c r="L123" s="38">
        <f t="shared" si="7"/>
        <v>0.00015511981407066648</v>
      </c>
    </row>
    <row r="124" spans="7:12" ht="12.75">
      <c r="G124" s="23">
        <v>105</v>
      </c>
      <c r="H124" s="23">
        <v>35</v>
      </c>
      <c r="I124" s="29">
        <v>1</v>
      </c>
      <c r="J124" s="25">
        <f t="shared" si="5"/>
        <v>0.2534154707272905</v>
      </c>
      <c r="K124" s="36">
        <f t="shared" si="6"/>
        <v>0.00030766349639498643</v>
      </c>
      <c r="L124" s="38">
        <f t="shared" si="7"/>
        <v>7.796668976453953E-05</v>
      </c>
    </row>
    <row r="125" spans="7:12" ht="12.75">
      <c r="G125" s="23">
        <v>106</v>
      </c>
      <c r="H125" s="23">
        <v>36</v>
      </c>
      <c r="I125" s="29">
        <v>1</v>
      </c>
      <c r="J125" s="25">
        <f t="shared" si="5"/>
        <v>0.24366872185316396</v>
      </c>
      <c r="K125" s="36">
        <f t="shared" si="6"/>
        <v>0.00016052008507564508</v>
      </c>
      <c r="L125" s="38">
        <f t="shared" si="7"/>
        <v>3.911372396214358E-05</v>
      </c>
    </row>
    <row r="126" spans="7:12" ht="12.75">
      <c r="G126" s="23">
        <v>107</v>
      </c>
      <c r="H126" s="23">
        <v>37</v>
      </c>
      <c r="I126" s="29">
        <v>1</v>
      </c>
      <c r="J126" s="25">
        <f t="shared" si="5"/>
        <v>0.23429684793573452</v>
      </c>
      <c r="K126" s="36">
        <f t="shared" si="6"/>
        <v>8.026004253782254E-05</v>
      </c>
      <c r="L126" s="38">
        <f t="shared" si="7"/>
        <v>1.880467498179979E-05</v>
      </c>
    </row>
    <row r="127" spans="7:12" ht="12.75">
      <c r="G127" s="23">
        <v>108</v>
      </c>
      <c r="H127" s="23">
        <v>38</v>
      </c>
      <c r="I127" s="29">
        <v>1</v>
      </c>
      <c r="J127" s="25">
        <f t="shared" si="5"/>
        <v>0.22528543070743706</v>
      </c>
      <c r="K127" s="36">
        <f t="shared" si="6"/>
        <v>2.6753347512607516E-05</v>
      </c>
      <c r="L127" s="38">
        <f t="shared" si="7"/>
        <v>6.027139417243524E-06</v>
      </c>
    </row>
    <row r="128" spans="7:12" ht="12.75">
      <c r="G128" s="23">
        <v>109</v>
      </c>
      <c r="H128" s="23">
        <v>39</v>
      </c>
      <c r="I128" s="29">
        <v>1</v>
      </c>
      <c r="J128" s="25">
        <f t="shared" si="5"/>
        <v>0.21662060644945874</v>
      </c>
      <c r="K128" s="36">
        <f t="shared" si="6"/>
        <v>1.3376673756303758E-05</v>
      </c>
      <c r="L128" s="38">
        <f t="shared" si="7"/>
        <v>2.8976631813670795E-06</v>
      </c>
    </row>
    <row r="129" spans="7:12" ht="12.75">
      <c r="G129" s="23">
        <v>110</v>
      </c>
      <c r="H129" s="23">
        <v>40</v>
      </c>
      <c r="I129" s="29">
        <v>1</v>
      </c>
      <c r="J129" s="25">
        <f t="shared" si="5"/>
        <v>0.20828904466294101</v>
      </c>
      <c r="K129" s="36">
        <f t="shared" si="6"/>
        <v>1.3376673756303758E-05</v>
      </c>
      <c r="L129" s="38">
        <f t="shared" si="7"/>
        <v>2.7862145974683444E-06</v>
      </c>
    </row>
    <row r="130" spans="7:12" ht="12.75">
      <c r="G130" s="23"/>
      <c r="H130" s="23"/>
      <c r="I130" s="29"/>
      <c r="J130" s="25"/>
      <c r="K130" s="36"/>
      <c r="L130" s="38"/>
    </row>
    <row r="131" spans="7:12" ht="13.5">
      <c r="G131" s="23"/>
      <c r="H131" s="23"/>
      <c r="I131" s="29"/>
      <c r="J131" s="25"/>
      <c r="K131" s="43" t="s">
        <v>41</v>
      </c>
      <c r="L131" s="45">
        <f>SUM(L89:L130)</f>
        <v>0.6186901331734608</v>
      </c>
    </row>
    <row r="132" spans="7:12" ht="12.75">
      <c r="G132" s="23"/>
      <c r="H132" s="23"/>
      <c r="I132" s="29"/>
      <c r="J132" s="25"/>
      <c r="K132" s="36"/>
      <c r="L132" s="38"/>
    </row>
    <row r="133" spans="7:12" ht="12.75">
      <c r="G133" s="23"/>
      <c r="H133" s="23"/>
      <c r="I133" s="29"/>
      <c r="J133" s="25"/>
      <c r="K133" s="36"/>
      <c r="L133" s="38"/>
    </row>
    <row r="135" spans="7:12" ht="12.75">
      <c r="G135" s="27"/>
      <c r="K135" s="27"/>
      <c r="L135" s="27"/>
    </row>
    <row r="136" spans="7:12" ht="12.75">
      <c r="G136" s="27"/>
      <c r="H136" s="30" t="s">
        <v>42</v>
      </c>
      <c r="I136" s="30" t="s">
        <v>43</v>
      </c>
      <c r="J136" s="31">
        <f>+L131</f>
        <v>0.6186901331734608</v>
      </c>
      <c r="K136" s="27"/>
      <c r="L136" s="27"/>
    </row>
    <row r="137" spans="7:12" ht="12.75">
      <c r="G137" s="27"/>
      <c r="H137" s="27"/>
      <c r="I137" s="27"/>
      <c r="J137" s="27"/>
      <c r="K137" s="27"/>
      <c r="L137" s="27"/>
    </row>
    <row r="142" spans="7:12" ht="12.75">
      <c r="G142" s="23"/>
      <c r="H142" s="23"/>
      <c r="I142" s="29"/>
      <c r="J142" s="25"/>
      <c r="K142" s="36"/>
      <c r="L142" s="38"/>
    </row>
    <row r="143" spans="7:12" ht="12.75">
      <c r="G143" s="23"/>
      <c r="H143" s="23"/>
      <c r="I143" s="29"/>
      <c r="J143" s="25"/>
      <c r="K143" s="36"/>
      <c r="L143" s="38"/>
    </row>
    <row r="144" spans="7:12" ht="12.75">
      <c r="G144" s="23"/>
      <c r="H144" s="23"/>
      <c r="I144" s="29"/>
      <c r="J144" s="25"/>
      <c r="K144" s="36"/>
      <c r="L144" s="38"/>
    </row>
    <row r="145" spans="7:12" ht="12.75">
      <c r="G145" s="23"/>
      <c r="H145" s="23"/>
      <c r="I145" s="29"/>
      <c r="J145" s="25"/>
      <c r="K145" s="36"/>
      <c r="L145" s="38"/>
    </row>
    <row r="146" spans="7:12" ht="12.75">
      <c r="G146" s="23"/>
      <c r="H146" s="23"/>
      <c r="I146" s="29"/>
      <c r="J146" s="25"/>
      <c r="K146" s="36"/>
      <c r="L146" s="38"/>
    </row>
    <row r="147" spans="7:12" ht="12.75">
      <c r="G147" s="23"/>
      <c r="H147" s="23"/>
      <c r="I147" s="29"/>
      <c r="J147" s="25"/>
      <c r="K147" s="36"/>
      <c r="L147" s="38"/>
    </row>
    <row r="148" spans="7:12" ht="12.75">
      <c r="G148" s="23"/>
      <c r="H148" s="23"/>
      <c r="I148" s="29"/>
      <c r="J148" s="25"/>
      <c r="K148" s="36"/>
      <c r="L148" s="38"/>
    </row>
  </sheetData>
  <sheetProtection/>
  <printOptions/>
  <pageMargins left="0.7" right="0.7" top="0.75" bottom="0.75" header="0.3" footer="0.3"/>
  <pageSetup horizontalDpi="1200" verticalDpi="1200" orientation="portrait" paperSize="9" r:id="rId4"/>
  <legacyDrawing r:id="rId3"/>
  <oleObjects>
    <oleObject progId="Equation.3" shapeId="328644" r:id="rId1"/>
    <oleObject progId="Equation.3" shapeId="352099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S115"/>
  <sheetViews>
    <sheetView zoomScale="115" zoomScaleNormal="115" zoomScalePageLayoutView="0" workbookViewId="0" topLeftCell="A1">
      <selection activeCell="L10" sqref="L10"/>
    </sheetView>
  </sheetViews>
  <sheetFormatPr defaultColWidth="9.140625" defaultRowHeight="12.75"/>
  <cols>
    <col min="6" max="8" width="8.28125" style="0" customWidth="1"/>
    <col min="9" max="10" width="9.140625" style="0" customWidth="1"/>
    <col min="11" max="11" width="8.28125" style="0" customWidth="1"/>
    <col min="12" max="12" width="10.8515625" style="0" bestFit="1" customWidth="1"/>
    <col min="13" max="14" width="8.140625" style="0" customWidth="1"/>
    <col min="15" max="15" width="11.421875" style="0" customWidth="1"/>
    <col min="16" max="16" width="10.28125" style="0" customWidth="1"/>
    <col min="17" max="18" width="8.140625" style="0" customWidth="1"/>
  </cols>
  <sheetData>
    <row r="2" spans="1:4" ht="12.75">
      <c r="A2" s="1" t="s">
        <v>0</v>
      </c>
      <c r="B2" s="1" t="s">
        <v>1</v>
      </c>
      <c r="C2" s="1" t="s">
        <v>2</v>
      </c>
      <c r="D2" s="1" t="s">
        <v>3</v>
      </c>
    </row>
    <row r="3" spans="1:7" ht="12.75">
      <c r="A3" s="2" t="s">
        <v>4</v>
      </c>
      <c r="B3" s="3">
        <v>0</v>
      </c>
      <c r="C3" s="3">
        <v>100000</v>
      </c>
      <c r="D3" s="3">
        <v>100000</v>
      </c>
      <c r="G3" s="9"/>
    </row>
    <row r="4" spans="1:7" ht="12.75">
      <c r="A4" s="2" t="s">
        <v>4</v>
      </c>
      <c r="B4" s="3">
        <v>1</v>
      </c>
      <c r="C4" s="3">
        <v>99432</v>
      </c>
      <c r="D4" s="3">
        <v>99513</v>
      </c>
      <c r="G4" s="6"/>
    </row>
    <row r="5" spans="1:7" ht="12.75">
      <c r="A5" s="2" t="s">
        <v>4</v>
      </c>
      <c r="B5" s="3">
        <v>2</v>
      </c>
      <c r="C5" s="3">
        <v>99403</v>
      </c>
      <c r="D5" s="3">
        <v>99477</v>
      </c>
      <c r="G5" s="6"/>
    </row>
    <row r="6" spans="1:4" ht="12.75">
      <c r="A6" s="2" t="s">
        <v>4</v>
      </c>
      <c r="B6" s="3">
        <v>3</v>
      </c>
      <c r="C6" s="3">
        <v>99377</v>
      </c>
      <c r="D6" s="3">
        <v>99451</v>
      </c>
    </row>
    <row r="7" spans="1:4" ht="12.75">
      <c r="A7" s="2" t="s">
        <v>4</v>
      </c>
      <c r="B7" s="3">
        <v>4</v>
      </c>
      <c r="C7" s="3">
        <v>99356</v>
      </c>
      <c r="D7" s="3">
        <v>99432</v>
      </c>
    </row>
    <row r="8" spans="1:4" ht="12.75">
      <c r="A8" s="2" t="s">
        <v>4</v>
      </c>
      <c r="B8" s="3">
        <v>5</v>
      </c>
      <c r="C8" s="3">
        <v>99337</v>
      </c>
      <c r="D8" s="3">
        <v>99417</v>
      </c>
    </row>
    <row r="9" spans="1:4" ht="12.75">
      <c r="A9" s="2" t="s">
        <v>4</v>
      </c>
      <c r="B9" s="3">
        <v>6</v>
      </c>
      <c r="C9" s="3">
        <v>99321</v>
      </c>
      <c r="D9" s="3">
        <v>99404</v>
      </c>
    </row>
    <row r="10" spans="1:6" ht="15.75">
      <c r="A10" s="2" t="s">
        <v>4</v>
      </c>
      <c r="B10" s="3">
        <v>7</v>
      </c>
      <c r="C10" s="3">
        <v>99307</v>
      </c>
      <c r="D10" s="3">
        <v>99391</v>
      </c>
      <c r="F10" s="10"/>
    </row>
    <row r="11" spans="1:4" ht="12.75">
      <c r="A11" s="2" t="s">
        <v>4</v>
      </c>
      <c r="B11" s="3">
        <v>8</v>
      </c>
      <c r="C11" s="3">
        <v>99294</v>
      </c>
      <c r="D11" s="3">
        <v>99380</v>
      </c>
    </row>
    <row r="12" spans="1:4" ht="12.75">
      <c r="A12" s="2" t="s">
        <v>4</v>
      </c>
      <c r="B12" s="3">
        <v>9</v>
      </c>
      <c r="C12" s="3">
        <v>99281</v>
      </c>
      <c r="D12" s="3">
        <v>99369</v>
      </c>
    </row>
    <row r="13" spans="1:10" ht="12.75">
      <c r="A13" s="2" t="s">
        <v>4</v>
      </c>
      <c r="B13" s="3">
        <v>10</v>
      </c>
      <c r="C13" s="3">
        <v>99268</v>
      </c>
      <c r="D13" s="3">
        <v>99360</v>
      </c>
      <c r="F13" s="11"/>
      <c r="J13" s="9"/>
    </row>
    <row r="14" spans="1:6" ht="12.75">
      <c r="A14" s="2" t="s">
        <v>4</v>
      </c>
      <c r="B14" s="3">
        <v>11</v>
      </c>
      <c r="C14" s="3">
        <v>99254</v>
      </c>
      <c r="D14" s="3">
        <v>99350</v>
      </c>
      <c r="F14" s="11"/>
    </row>
    <row r="15" spans="1:19" ht="12.75">
      <c r="A15" s="2" t="s">
        <v>4</v>
      </c>
      <c r="B15" s="3">
        <v>12</v>
      </c>
      <c r="C15" s="3">
        <v>99238</v>
      </c>
      <c r="D15" s="3">
        <v>99339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ht="12.75">
      <c r="A16" s="2" t="s">
        <v>4</v>
      </c>
      <c r="B16" s="3">
        <v>13</v>
      </c>
      <c r="C16" s="3">
        <v>99220</v>
      </c>
      <c r="D16" s="3">
        <v>99326</v>
      </c>
      <c r="G16" s="27"/>
      <c r="H16" s="27"/>
      <c r="I16" s="33" t="s">
        <v>21</v>
      </c>
      <c r="J16" s="34">
        <v>0.04</v>
      </c>
      <c r="K16" s="27"/>
      <c r="L16" s="27"/>
      <c r="M16" s="27"/>
      <c r="N16" s="27"/>
      <c r="O16" s="27"/>
      <c r="P16" s="27"/>
      <c r="Q16" s="27"/>
      <c r="R16" s="27"/>
      <c r="S16" s="27"/>
    </row>
    <row r="17" spans="1:19" ht="12.75">
      <c r="A17" s="2" t="s">
        <v>4</v>
      </c>
      <c r="B17" s="3">
        <v>14</v>
      </c>
      <c r="C17" s="3">
        <v>99196</v>
      </c>
      <c r="D17" s="3">
        <v>99311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12.75">
      <c r="A18" s="2" t="s">
        <v>4</v>
      </c>
      <c r="B18" s="3">
        <v>15</v>
      </c>
      <c r="C18" s="3">
        <v>99165</v>
      </c>
      <c r="D18" s="3">
        <v>99295</v>
      </c>
      <c r="G18" s="26" t="s">
        <v>12</v>
      </c>
      <c r="H18" s="26" t="s">
        <v>13</v>
      </c>
      <c r="I18" s="26" t="s">
        <v>14</v>
      </c>
      <c r="J18" s="26" t="s">
        <v>17</v>
      </c>
      <c r="K18" s="26" t="s">
        <v>18</v>
      </c>
      <c r="L18" s="26" t="s">
        <v>16</v>
      </c>
      <c r="M18" s="27"/>
      <c r="N18" s="26" t="s">
        <v>12</v>
      </c>
      <c r="O18" s="26" t="s">
        <v>13</v>
      </c>
      <c r="P18" s="26" t="s">
        <v>22</v>
      </c>
      <c r="Q18" s="26" t="s">
        <v>17</v>
      </c>
      <c r="R18" s="26" t="s">
        <v>18</v>
      </c>
      <c r="S18" s="26" t="s">
        <v>16</v>
      </c>
    </row>
    <row r="19" spans="1:19" ht="12.75">
      <c r="A19" s="2" t="s">
        <v>4</v>
      </c>
      <c r="B19" s="3">
        <v>16</v>
      </c>
      <c r="C19" s="3">
        <v>99124</v>
      </c>
      <c r="D19" s="3">
        <v>99276</v>
      </c>
      <c r="G19" s="23">
        <v>46</v>
      </c>
      <c r="H19" s="23">
        <v>0</v>
      </c>
      <c r="I19" s="24">
        <v>0</v>
      </c>
      <c r="J19" s="24">
        <f>1/(1+$J$16)^H19</f>
        <v>1</v>
      </c>
      <c r="K19" s="24">
        <f>+C49/$C$49</f>
        <v>1</v>
      </c>
      <c r="L19" s="24">
        <f>+K19*J19*I19</f>
        <v>0</v>
      </c>
      <c r="M19" s="27"/>
      <c r="N19" s="24">
        <f>+G19</f>
        <v>46</v>
      </c>
      <c r="O19" s="24">
        <f>+H19</f>
        <v>0</v>
      </c>
      <c r="P19" s="24">
        <v>1</v>
      </c>
      <c r="Q19" s="25">
        <f>1/(1+$J$16)^H19</f>
        <v>1</v>
      </c>
      <c r="R19" s="25">
        <f>+C49/$C$49</f>
        <v>1</v>
      </c>
      <c r="S19" s="24">
        <f>+P19*Q19*R19</f>
        <v>1</v>
      </c>
    </row>
    <row r="20" spans="1:19" ht="12.75">
      <c r="A20" s="2" t="s">
        <v>4</v>
      </c>
      <c r="B20" s="3">
        <v>17</v>
      </c>
      <c r="C20" s="3">
        <v>99071</v>
      </c>
      <c r="D20" s="3">
        <v>99255</v>
      </c>
      <c r="G20" s="23">
        <v>47</v>
      </c>
      <c r="H20" s="23">
        <v>1</v>
      </c>
      <c r="I20" s="24">
        <v>0</v>
      </c>
      <c r="J20" s="24">
        <f>1/(1+$J$16)^H20</f>
        <v>0.9615384615384615</v>
      </c>
      <c r="K20" s="24">
        <f>+C50/$C$49</f>
        <v>0.9974380692453284</v>
      </c>
      <c r="L20" s="24">
        <f aca="true" t="shared" si="0" ref="L20:L29">+K20*J20*I20</f>
        <v>0</v>
      </c>
      <c r="M20" s="27"/>
      <c r="N20" s="24">
        <f aca="true" t="shared" si="1" ref="N20:O29">+G20</f>
        <v>47</v>
      </c>
      <c r="O20" s="24">
        <f t="shared" si="1"/>
        <v>1</v>
      </c>
      <c r="P20" s="24">
        <v>1</v>
      </c>
      <c r="Q20" s="25">
        <f>1/(1+$J$16)^H20</f>
        <v>0.9615384615384615</v>
      </c>
      <c r="R20" s="25">
        <f>+C50/$C$49</f>
        <v>0.9974380692453284</v>
      </c>
      <c r="S20" s="24">
        <f aca="true" t="shared" si="2" ref="S20:S29">+P20*Q20*R20</f>
        <v>0.9590750665820464</v>
      </c>
    </row>
    <row r="21" spans="1:19" ht="12.75">
      <c r="A21" s="2" t="s">
        <v>4</v>
      </c>
      <c r="B21" s="3">
        <v>18</v>
      </c>
      <c r="C21" s="3">
        <v>99006</v>
      </c>
      <c r="D21" s="3">
        <v>99230</v>
      </c>
      <c r="G21" s="23">
        <v>48</v>
      </c>
      <c r="H21" s="23">
        <v>2</v>
      </c>
      <c r="I21" s="24">
        <v>0</v>
      </c>
      <c r="J21" s="24">
        <f>1/(1+$J$16)^H21</f>
        <v>0.9245562130177514</v>
      </c>
      <c r="K21" s="24">
        <f>+C51/$C$49</f>
        <v>0.9945728895441854</v>
      </c>
      <c r="L21" s="24">
        <f t="shared" si="0"/>
        <v>0</v>
      </c>
      <c r="M21" s="27"/>
      <c r="N21" s="24">
        <f t="shared" si="1"/>
        <v>48</v>
      </c>
      <c r="O21" s="24">
        <f t="shared" si="1"/>
        <v>2</v>
      </c>
      <c r="P21" s="24">
        <v>1</v>
      </c>
      <c r="Q21" s="25">
        <f>1/(1+$J$16)^H21</f>
        <v>0.9245562130177514</v>
      </c>
      <c r="R21" s="25">
        <f>+C51/$C$49</f>
        <v>0.9945728895441854</v>
      </c>
      <c r="S21" s="24">
        <f t="shared" si="2"/>
        <v>0.9195385443270944</v>
      </c>
    </row>
    <row r="22" spans="1:19" ht="12.75">
      <c r="A22" s="2" t="s">
        <v>4</v>
      </c>
      <c r="B22" s="3">
        <v>19</v>
      </c>
      <c r="C22" s="3">
        <v>98929</v>
      </c>
      <c r="D22" s="3">
        <v>99202</v>
      </c>
      <c r="G22" s="23">
        <v>49</v>
      </c>
      <c r="H22" s="23">
        <v>3</v>
      </c>
      <c r="I22" s="24">
        <v>0</v>
      </c>
      <c r="J22" s="24">
        <f>1/(1+$J$16)^H22</f>
        <v>0.8889963586709149</v>
      </c>
      <c r="K22" s="24">
        <f>+C52/$C$49</f>
        <v>0.991394004036348</v>
      </c>
      <c r="L22" s="24">
        <f t="shared" si="0"/>
        <v>0</v>
      </c>
      <c r="M22" s="27"/>
      <c r="N22" s="24">
        <f t="shared" si="1"/>
        <v>49</v>
      </c>
      <c r="O22" s="24">
        <f t="shared" si="1"/>
        <v>3</v>
      </c>
      <c r="P22" s="24">
        <v>1</v>
      </c>
      <c r="Q22" s="25">
        <f>1/(1+$J$16)^H22</f>
        <v>0.8889963586709149</v>
      </c>
      <c r="R22" s="25">
        <f>+C52/$C$49</f>
        <v>0.991394004036348</v>
      </c>
      <c r="S22" s="24">
        <f t="shared" si="2"/>
        <v>0.8813456595964917</v>
      </c>
    </row>
    <row r="23" spans="1:19" ht="12.75">
      <c r="A23" s="2" t="s">
        <v>4</v>
      </c>
      <c r="B23" s="3">
        <v>20</v>
      </c>
      <c r="C23" s="3">
        <v>98842</v>
      </c>
      <c r="D23" s="3">
        <v>99173</v>
      </c>
      <c r="G23" s="23">
        <v>50</v>
      </c>
      <c r="H23" s="23">
        <v>4</v>
      </c>
      <c r="I23" s="24">
        <v>0</v>
      </c>
      <c r="J23" s="24">
        <f>1/(1+$J$16)^H23</f>
        <v>0.8548041910297257</v>
      </c>
      <c r="K23" s="24">
        <f>+C53/$C$49</f>
        <v>0.9879850676036014</v>
      </c>
      <c r="L23" s="24">
        <f t="shared" si="0"/>
        <v>0</v>
      </c>
      <c r="M23" s="27"/>
      <c r="N23" s="24">
        <f t="shared" si="1"/>
        <v>50</v>
      </c>
      <c r="O23" s="24">
        <f t="shared" si="1"/>
        <v>4</v>
      </c>
      <c r="P23" s="24">
        <v>1</v>
      </c>
      <c r="Q23" s="25">
        <f>1/(1+$J$16)^H23</f>
        <v>0.8548041910297257</v>
      </c>
      <c r="R23" s="25">
        <f>+C53/$C$49</f>
        <v>0.9879850676036014</v>
      </c>
      <c r="S23" s="24">
        <f t="shared" si="2"/>
        <v>0.8445337764623454</v>
      </c>
    </row>
    <row r="24" spans="1:19" ht="12.75">
      <c r="A24" s="2" t="s">
        <v>4</v>
      </c>
      <c r="B24" s="3">
        <v>21</v>
      </c>
      <c r="C24" s="3">
        <v>98748</v>
      </c>
      <c r="D24" s="3">
        <v>99144</v>
      </c>
      <c r="G24" s="23">
        <v>51</v>
      </c>
      <c r="H24" s="23">
        <v>5</v>
      </c>
      <c r="I24" s="24">
        <v>0</v>
      </c>
      <c r="J24" s="24">
        <f>1/(1+$J$16)^H24</f>
        <v>0.8219271067593515</v>
      </c>
      <c r="K24" s="24">
        <f>+C54/$C$49</f>
        <v>0.9842310547834907</v>
      </c>
      <c r="L24" s="24">
        <f t="shared" si="0"/>
        <v>0</v>
      </c>
      <c r="M24" s="27"/>
      <c r="N24" s="24">
        <f t="shared" si="1"/>
        <v>51</v>
      </c>
      <c r="O24" s="24">
        <f t="shared" si="1"/>
        <v>5</v>
      </c>
      <c r="P24" s="24">
        <v>1</v>
      </c>
      <c r="Q24" s="25">
        <f>1/(1+$J$16)^H24</f>
        <v>0.8219271067593515</v>
      </c>
      <c r="R24" s="25">
        <f>+C54/$C$49</f>
        <v>0.9842310547834907</v>
      </c>
      <c r="S24" s="24">
        <f t="shared" si="2"/>
        <v>0.8089661832408993</v>
      </c>
    </row>
    <row r="25" spans="1:19" ht="12.75">
      <c r="A25" s="2" t="s">
        <v>4</v>
      </c>
      <c r="B25" s="3">
        <v>22</v>
      </c>
      <c r="C25" s="3">
        <v>98650</v>
      </c>
      <c r="D25" s="3">
        <v>99115</v>
      </c>
      <c r="G25" s="23">
        <v>52</v>
      </c>
      <c r="H25" s="23">
        <v>6</v>
      </c>
      <c r="I25" s="24">
        <v>0</v>
      </c>
      <c r="J25" s="24">
        <f>1/(1+$J$16)^H25</f>
        <v>0.7903145257301457</v>
      </c>
      <c r="K25" s="24">
        <f>+C55/$C$49</f>
        <v>0.9802888184793633</v>
      </c>
      <c r="L25" s="24">
        <f t="shared" si="0"/>
        <v>0</v>
      </c>
      <c r="M25" s="27"/>
      <c r="N25" s="24">
        <f t="shared" si="1"/>
        <v>52</v>
      </c>
      <c r="O25" s="24">
        <f t="shared" si="1"/>
        <v>6</v>
      </c>
      <c r="P25" s="24">
        <v>1</v>
      </c>
      <c r="Q25" s="25">
        <f>1/(1+$J$16)^H25</f>
        <v>0.7903145257301457</v>
      </c>
      <c r="R25" s="25">
        <f>+C55/$C$49</f>
        <v>0.9802888184793633</v>
      </c>
      <c r="S25" s="24">
        <f t="shared" si="2"/>
        <v>0.7747364926550829</v>
      </c>
    </row>
    <row r="26" spans="1:19" ht="12.75">
      <c r="A26" s="2" t="s">
        <v>4</v>
      </c>
      <c r="B26" s="3">
        <v>23</v>
      </c>
      <c r="C26" s="3">
        <v>98548</v>
      </c>
      <c r="D26" s="3">
        <v>99086</v>
      </c>
      <c r="G26" s="23">
        <v>53</v>
      </c>
      <c r="H26" s="23">
        <v>7</v>
      </c>
      <c r="I26" s="24">
        <v>0</v>
      </c>
      <c r="J26" s="24">
        <f>1/(1+$J$16)^H26</f>
        <v>0.7599178132020633</v>
      </c>
      <c r="K26" s="24">
        <f>+C56/$C$49</f>
        <v>0.9759492214867563</v>
      </c>
      <c r="L26" s="24">
        <f t="shared" si="0"/>
        <v>0</v>
      </c>
      <c r="M26" s="27"/>
      <c r="N26" s="24">
        <f t="shared" si="1"/>
        <v>53</v>
      </c>
      <c r="O26" s="24">
        <f t="shared" si="1"/>
        <v>7</v>
      </c>
      <c r="P26" s="24">
        <v>1</v>
      </c>
      <c r="Q26" s="25">
        <f>1/(1+$J$16)^H26</f>
        <v>0.7599178132020633</v>
      </c>
      <c r="R26" s="25">
        <f>+C56/$C$49</f>
        <v>0.9759492214867563</v>
      </c>
      <c r="S26" s="24">
        <f t="shared" si="2"/>
        <v>0.741641198188472</v>
      </c>
    </row>
    <row r="27" spans="1:19" ht="12.75">
      <c r="A27" s="2" t="s">
        <v>4</v>
      </c>
      <c r="B27" s="3">
        <v>24</v>
      </c>
      <c r="C27" s="3">
        <v>98447</v>
      </c>
      <c r="D27" s="3">
        <v>99057</v>
      </c>
      <c r="G27" s="23">
        <v>54</v>
      </c>
      <c r="H27" s="23">
        <v>8</v>
      </c>
      <c r="I27" s="24">
        <v>0</v>
      </c>
      <c r="J27" s="24">
        <f>1/(1+$J$16)^H27</f>
        <v>0.7306902050019838</v>
      </c>
      <c r="K27" s="24">
        <f>+C57/$C$49</f>
        <v>0.9710554109023225</v>
      </c>
      <c r="L27" s="24">
        <f t="shared" si="0"/>
        <v>0</v>
      </c>
      <c r="M27" s="27"/>
      <c r="N27" s="24">
        <f t="shared" si="1"/>
        <v>54</v>
      </c>
      <c r="O27" s="24">
        <f t="shared" si="1"/>
        <v>8</v>
      </c>
      <c r="P27" s="24">
        <v>1</v>
      </c>
      <c r="Q27" s="25">
        <f>1/(1+$J$16)^H27</f>
        <v>0.7306902050019838</v>
      </c>
      <c r="R27" s="25">
        <f>+C57/$C$49</f>
        <v>0.9710554109023225</v>
      </c>
      <c r="S27" s="24">
        <f t="shared" si="2"/>
        <v>0.7095406772605036</v>
      </c>
    </row>
    <row r="28" spans="1:19" ht="12.75">
      <c r="A28" s="2" t="s">
        <v>4</v>
      </c>
      <c r="B28" s="3">
        <v>25</v>
      </c>
      <c r="C28" s="3">
        <v>98349</v>
      </c>
      <c r="D28" s="3">
        <v>99027</v>
      </c>
      <c r="G28" s="23">
        <v>55</v>
      </c>
      <c r="H28" s="23">
        <v>9</v>
      </c>
      <c r="I28" s="24">
        <v>0</v>
      </c>
      <c r="J28" s="24">
        <f>1/(1+$J$16)^H28</f>
        <v>0.7025867355788304</v>
      </c>
      <c r="K28" s="24">
        <f>+C58/$C$49</f>
        <v>0.9654819044033839</v>
      </c>
      <c r="L28" s="24">
        <f t="shared" si="0"/>
        <v>0</v>
      </c>
      <c r="M28" s="27"/>
      <c r="N28" s="24">
        <f t="shared" si="1"/>
        <v>55</v>
      </c>
      <c r="O28" s="24">
        <f t="shared" si="1"/>
        <v>9</v>
      </c>
      <c r="P28" s="24">
        <v>1</v>
      </c>
      <c r="Q28" s="25">
        <f>1/(1+$J$16)^H28</f>
        <v>0.7025867355788304</v>
      </c>
      <c r="R28" s="25">
        <f>+C58/$C$49</f>
        <v>0.9654819044033839</v>
      </c>
      <c r="S28" s="24">
        <f t="shared" si="2"/>
        <v>0.6783347794752059</v>
      </c>
    </row>
    <row r="29" spans="1:19" ht="12.75">
      <c r="A29" s="2" t="s">
        <v>4</v>
      </c>
      <c r="B29" s="3">
        <v>26</v>
      </c>
      <c r="C29" s="3">
        <v>98255</v>
      </c>
      <c r="D29" s="3">
        <v>98998</v>
      </c>
      <c r="G29" s="23">
        <v>56</v>
      </c>
      <c r="H29" s="23">
        <v>10</v>
      </c>
      <c r="I29" s="23">
        <v>1</v>
      </c>
      <c r="J29" s="24">
        <f>1/(1+$J$16)^H29</f>
        <v>0.6755641688257985</v>
      </c>
      <c r="K29" s="24">
        <f>+C59/$C$49</f>
        <v>0.9593646411728415</v>
      </c>
      <c r="L29" s="24">
        <f t="shared" si="0"/>
        <v>0.6481123764147911</v>
      </c>
      <c r="M29" s="27"/>
      <c r="N29" s="24">
        <f t="shared" si="1"/>
        <v>56</v>
      </c>
      <c r="O29" s="24">
        <f t="shared" si="1"/>
        <v>10</v>
      </c>
      <c r="P29" s="24">
        <v>0</v>
      </c>
      <c r="Q29" s="25">
        <f>1/(1+$J$16)^H29</f>
        <v>0.6755641688257985</v>
      </c>
      <c r="R29" s="25">
        <f>+C59/$C$49</f>
        <v>0.9593646411728415</v>
      </c>
      <c r="S29" s="24">
        <f t="shared" si="2"/>
        <v>0</v>
      </c>
    </row>
    <row r="30" spans="1:19" ht="12.75">
      <c r="A30" s="2" t="s">
        <v>4</v>
      </c>
      <c r="B30" s="3">
        <v>27</v>
      </c>
      <c r="C30" s="3">
        <v>98164</v>
      </c>
      <c r="D30" s="3">
        <v>98969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3.5">
      <c r="A31" s="2" t="s">
        <v>4</v>
      </c>
      <c r="B31" s="3">
        <v>28</v>
      </c>
      <c r="C31" s="3">
        <v>98072</v>
      </c>
      <c r="D31" s="3">
        <v>98937</v>
      </c>
      <c r="G31" s="27"/>
      <c r="H31" s="27"/>
      <c r="I31" s="27"/>
      <c r="J31" s="30" t="s">
        <v>24</v>
      </c>
      <c r="K31" s="30" t="s">
        <v>30</v>
      </c>
      <c r="L31" s="31">
        <f>SUM(L19:L30)</f>
        <v>0.6481123764147911</v>
      </c>
      <c r="M31" s="27"/>
      <c r="N31" s="27"/>
      <c r="O31" s="27"/>
      <c r="P31" s="27"/>
      <c r="Q31" s="27"/>
      <c r="R31" s="27"/>
      <c r="S31" s="32">
        <f>SUM(S19:S30)</f>
        <v>8.317712377788142</v>
      </c>
    </row>
    <row r="32" spans="1:19" ht="12.75">
      <c r="A32" s="2" t="s">
        <v>4</v>
      </c>
      <c r="B32" s="3">
        <v>29</v>
      </c>
      <c r="C32" s="3">
        <v>97979</v>
      </c>
      <c r="D32" s="3">
        <v>98904</v>
      </c>
      <c r="G32" s="27"/>
      <c r="H32" s="27"/>
      <c r="I32" s="27"/>
      <c r="J32" s="30" t="s">
        <v>25</v>
      </c>
      <c r="K32" s="30" t="s">
        <v>27</v>
      </c>
      <c r="L32" s="31">
        <f>+L31/S31</f>
        <v>0.07791954650241682</v>
      </c>
      <c r="M32" s="27"/>
      <c r="N32" s="27"/>
      <c r="O32" s="27"/>
      <c r="P32" s="27"/>
      <c r="Q32" s="27"/>
      <c r="R32" s="27"/>
      <c r="S32" s="27"/>
    </row>
    <row r="33" spans="1:4" ht="12.75">
      <c r="A33" s="2" t="s">
        <v>4</v>
      </c>
      <c r="B33" s="3">
        <v>30</v>
      </c>
      <c r="C33" s="3">
        <v>97881</v>
      </c>
      <c r="D33" s="3">
        <v>98868</v>
      </c>
    </row>
    <row r="34" spans="1:19" ht="12.75">
      <c r="A34" s="2" t="s">
        <v>4</v>
      </c>
      <c r="B34" s="3">
        <v>31</v>
      </c>
      <c r="C34" s="3">
        <v>97780</v>
      </c>
      <c r="D34" s="3">
        <v>98829</v>
      </c>
      <c r="G34" s="14" t="s">
        <v>12</v>
      </c>
      <c r="H34" s="14" t="s">
        <v>13</v>
      </c>
      <c r="I34" s="14" t="s">
        <v>14</v>
      </c>
      <c r="J34" s="14" t="s">
        <v>17</v>
      </c>
      <c r="K34" s="14" t="s">
        <v>18</v>
      </c>
      <c r="L34" s="15" t="s">
        <v>16</v>
      </c>
      <c r="N34" s="14" t="s">
        <v>12</v>
      </c>
      <c r="O34" s="14" t="s">
        <v>13</v>
      </c>
      <c r="P34" s="15" t="s">
        <v>22</v>
      </c>
      <c r="Q34" s="14" t="s">
        <v>17</v>
      </c>
      <c r="R34" s="14" t="s">
        <v>18</v>
      </c>
      <c r="S34" s="15" t="s">
        <v>16</v>
      </c>
    </row>
    <row r="35" spans="1:19" ht="12.75">
      <c r="A35" s="2" t="s">
        <v>4</v>
      </c>
      <c r="B35" s="3">
        <v>32</v>
      </c>
      <c r="C35" s="3">
        <v>97674</v>
      </c>
      <c r="D35" s="3">
        <v>98788</v>
      </c>
      <c r="G35" s="23">
        <v>52</v>
      </c>
      <c r="H35" s="23">
        <v>0</v>
      </c>
      <c r="I35" s="24">
        <v>0</v>
      </c>
      <c r="J35" s="24">
        <f>1/(1+$J$16)^H35</f>
        <v>1</v>
      </c>
      <c r="K35" s="24">
        <f>+C55/$C$55</f>
        <v>1</v>
      </c>
      <c r="L35" s="24">
        <f>+K35*J35*I35</f>
        <v>0</v>
      </c>
      <c r="N35" s="24">
        <f>+G35</f>
        <v>52</v>
      </c>
      <c r="O35" s="24">
        <f aca="true" t="shared" si="3" ref="O35:R39">+H35</f>
        <v>0</v>
      </c>
      <c r="P35" s="24">
        <v>1</v>
      </c>
      <c r="Q35" s="24">
        <f>1/(1+$J$16)^H35</f>
        <v>1</v>
      </c>
      <c r="R35" s="24">
        <f>+C55/$C$55</f>
        <v>1</v>
      </c>
      <c r="S35" s="24">
        <f>+P35*Q35*R35</f>
        <v>1</v>
      </c>
    </row>
    <row r="36" spans="1:19" ht="12.75">
      <c r="A36" s="2" t="s">
        <v>4</v>
      </c>
      <c r="B36" s="3">
        <v>33</v>
      </c>
      <c r="C36" s="3">
        <v>97564</v>
      </c>
      <c r="D36" s="3">
        <v>98744</v>
      </c>
      <c r="G36" s="23">
        <v>53</v>
      </c>
      <c r="H36" s="23">
        <v>1</v>
      </c>
      <c r="I36" s="24">
        <v>0</v>
      </c>
      <c r="J36" s="24">
        <f>1/(1+$J$16)^H36</f>
        <v>0.9615384615384615</v>
      </c>
      <c r="K36" s="24">
        <f>+C56/$C$55</f>
        <v>0.9955731444541633</v>
      </c>
      <c r="L36" s="24">
        <f>+K36*J36*I36</f>
        <v>0</v>
      </c>
      <c r="N36" s="24">
        <f>+G36</f>
        <v>53</v>
      </c>
      <c r="O36" s="24">
        <f t="shared" si="3"/>
        <v>1</v>
      </c>
      <c r="P36" s="24">
        <v>1</v>
      </c>
      <c r="Q36" s="24">
        <f>1/(1+$J$16)^H36</f>
        <v>0.9615384615384615</v>
      </c>
      <c r="R36" s="24">
        <f>+C56/$C$55</f>
        <v>0.9955731444541633</v>
      </c>
      <c r="S36" s="24">
        <f>+P36*Q36*R36</f>
        <v>0.9572818696674646</v>
      </c>
    </row>
    <row r="37" spans="1:19" ht="12.75">
      <c r="A37" s="2" t="s">
        <v>4</v>
      </c>
      <c r="B37" s="3">
        <v>34</v>
      </c>
      <c r="C37" s="3">
        <v>97454</v>
      </c>
      <c r="D37" s="3">
        <v>98697</v>
      </c>
      <c r="G37" s="23">
        <v>54</v>
      </c>
      <c r="H37" s="23">
        <v>2</v>
      </c>
      <c r="I37" s="24">
        <v>0</v>
      </c>
      <c r="J37" s="24">
        <f>1/(1+$J$16)^H37</f>
        <v>0.9245562130177514</v>
      </c>
      <c r="K37" s="24">
        <f>+C57/$C$55</f>
        <v>0.9905809314530754</v>
      </c>
      <c r="L37" s="24">
        <f>+K37*J37*I37</f>
        <v>0</v>
      </c>
      <c r="N37" s="24">
        <f>+G37</f>
        <v>54</v>
      </c>
      <c r="O37" s="24">
        <f t="shared" si="3"/>
        <v>2</v>
      </c>
      <c r="P37" s="24">
        <v>1</v>
      </c>
      <c r="Q37" s="24">
        <f>1/(1+$J$16)^H37</f>
        <v>0.9245562130177514</v>
      </c>
      <c r="R37" s="24">
        <f>+C57/$C$55</f>
        <v>0.9905809314530754</v>
      </c>
      <c r="S37" s="24">
        <f>+P37*Q37*R37</f>
        <v>0.9158477546718521</v>
      </c>
    </row>
    <row r="38" spans="1:19" ht="12.75">
      <c r="A38" s="2" t="s">
        <v>4</v>
      </c>
      <c r="B38" s="3">
        <v>35</v>
      </c>
      <c r="C38" s="3">
        <v>97343</v>
      </c>
      <c r="D38" s="3">
        <v>98647</v>
      </c>
      <c r="G38" s="23">
        <v>55</v>
      </c>
      <c r="H38" s="23">
        <v>3</v>
      </c>
      <c r="I38" s="24">
        <v>0</v>
      </c>
      <c r="J38" s="24">
        <f>1/(1+$J$16)^H38</f>
        <v>0.8889963586709149</v>
      </c>
      <c r="K38" s="24">
        <f>+C58/$C$55</f>
        <v>0.9848953555351695</v>
      </c>
      <c r="L38" s="24">
        <f>+K38*J38*I38</f>
        <v>0</v>
      </c>
      <c r="N38" s="24">
        <f>+G38</f>
        <v>55</v>
      </c>
      <c r="O38" s="24">
        <f t="shared" si="3"/>
        <v>3</v>
      </c>
      <c r="P38" s="24">
        <v>1</v>
      </c>
      <c r="Q38" s="24">
        <f>1/(1+$J$16)^H38</f>
        <v>0.8889963586709149</v>
      </c>
      <c r="R38" s="24">
        <f>+C58/$C$55</f>
        <v>0.9848953555351695</v>
      </c>
      <c r="S38" s="24">
        <f>+P38*Q38*R38</f>
        <v>0.8755683847426617</v>
      </c>
    </row>
    <row r="39" spans="1:19" ht="12.75">
      <c r="A39" s="2" t="s">
        <v>4</v>
      </c>
      <c r="B39" s="3">
        <v>36</v>
      </c>
      <c r="C39" s="3">
        <v>97227</v>
      </c>
      <c r="D39" s="3">
        <v>98594</v>
      </c>
      <c r="G39" s="23">
        <v>56</v>
      </c>
      <c r="H39" s="23">
        <v>4</v>
      </c>
      <c r="I39" s="23">
        <v>1</v>
      </c>
      <c r="J39" s="24">
        <f>1/(1+$J$16)^H39</f>
        <v>0.8548041910297257</v>
      </c>
      <c r="K39" s="24">
        <f>+C59/$C$55</f>
        <v>0.9786550892838094</v>
      </c>
      <c r="L39" s="24">
        <f>+K39*J39*I39</f>
        <v>0.8365584718923706</v>
      </c>
      <c r="N39" s="24">
        <f>+G39</f>
        <v>56</v>
      </c>
      <c r="O39" s="24">
        <f t="shared" si="3"/>
        <v>4</v>
      </c>
      <c r="P39" s="24">
        <v>0</v>
      </c>
      <c r="Q39" s="24">
        <f>1/(1+$J$16)^H39</f>
        <v>0.8548041910297257</v>
      </c>
      <c r="R39" s="24">
        <f>+C59/$C$55</f>
        <v>0.9786550892838094</v>
      </c>
      <c r="S39" s="24">
        <f>+P39*Q39*R39</f>
        <v>0</v>
      </c>
    </row>
    <row r="40" spans="1:7" ht="12.75">
      <c r="A40" s="2" t="s">
        <v>4</v>
      </c>
      <c r="B40" s="3">
        <v>37</v>
      </c>
      <c r="C40" s="3">
        <v>97107</v>
      </c>
      <c r="D40" s="3">
        <v>98537</v>
      </c>
      <c r="G40" s="13"/>
    </row>
    <row r="41" spans="1:19" ht="15.75">
      <c r="A41" s="2" t="s">
        <v>4</v>
      </c>
      <c r="B41" s="3">
        <v>38</v>
      </c>
      <c r="C41" s="3">
        <v>96981</v>
      </c>
      <c r="D41" s="3">
        <v>98476</v>
      </c>
      <c r="G41" s="13"/>
      <c r="K41" s="21" t="s">
        <v>23</v>
      </c>
      <c r="L41" s="20">
        <f>SUM(L35:L40)</f>
        <v>0.8365584718923706</v>
      </c>
      <c r="S41" s="20">
        <f>SUM(S35:S40)</f>
        <v>3.7486980090819784</v>
      </c>
    </row>
    <row r="42" spans="1:7" ht="12.75">
      <c r="A42" s="2" t="s">
        <v>4</v>
      </c>
      <c r="B42" s="3">
        <v>39</v>
      </c>
      <c r="C42" s="3">
        <v>96849</v>
      </c>
      <c r="D42" s="3">
        <v>98409</v>
      </c>
      <c r="G42" s="13"/>
    </row>
    <row r="43" spans="1:12" ht="15.75">
      <c r="A43" s="2" t="s">
        <v>4</v>
      </c>
      <c r="B43" s="3">
        <v>40</v>
      </c>
      <c r="C43" s="3">
        <v>96708</v>
      </c>
      <c r="D43" s="3">
        <v>98337</v>
      </c>
      <c r="G43" s="13"/>
      <c r="J43" s="18" t="s">
        <v>26</v>
      </c>
      <c r="K43" s="22" t="s">
        <v>28</v>
      </c>
      <c r="L43" s="19">
        <f>+L41-L32*S41</f>
        <v>0.5444616230501901</v>
      </c>
    </row>
    <row r="44" spans="1:7" ht="12.75">
      <c r="A44" s="2" t="s">
        <v>4</v>
      </c>
      <c r="B44" s="3">
        <v>41</v>
      </c>
      <c r="C44" s="3">
        <v>96559</v>
      </c>
      <c r="D44" s="3">
        <v>98259</v>
      </c>
      <c r="G44" s="13"/>
    </row>
    <row r="45" spans="1:4" ht="12.75">
      <c r="A45" s="2" t="s">
        <v>4</v>
      </c>
      <c r="B45" s="3">
        <v>42</v>
      </c>
      <c r="C45" s="3">
        <v>96400</v>
      </c>
      <c r="D45" s="3">
        <v>98172</v>
      </c>
    </row>
    <row r="46" spans="1:4" ht="12.75">
      <c r="A46" s="2" t="s">
        <v>4</v>
      </c>
      <c r="B46" s="3">
        <v>43</v>
      </c>
      <c r="C46" s="3">
        <v>96228</v>
      </c>
      <c r="D46" s="3">
        <v>98077</v>
      </c>
    </row>
    <row r="47" spans="1:4" ht="12.75">
      <c r="A47" s="2" t="s">
        <v>4</v>
      </c>
      <c r="B47" s="3">
        <v>44</v>
      </c>
      <c r="C47" s="3">
        <v>96046</v>
      </c>
      <c r="D47" s="3">
        <v>97973</v>
      </c>
    </row>
    <row r="48" spans="1:4" ht="12.75">
      <c r="A48" s="2" t="s">
        <v>4</v>
      </c>
      <c r="B48" s="4">
        <v>45</v>
      </c>
      <c r="C48" s="4">
        <v>95849</v>
      </c>
      <c r="D48" s="3">
        <v>97861</v>
      </c>
    </row>
    <row r="49" spans="1:4" ht="12.75">
      <c r="A49" s="5" t="s">
        <v>4</v>
      </c>
      <c r="B49" s="6">
        <v>46</v>
      </c>
      <c r="C49" s="6">
        <v>95631</v>
      </c>
      <c r="D49" s="7">
        <v>97735</v>
      </c>
    </row>
    <row r="50" spans="1:4" ht="12.75">
      <c r="A50" s="2" t="s">
        <v>4</v>
      </c>
      <c r="B50" s="8">
        <v>47</v>
      </c>
      <c r="C50" s="8">
        <v>95386</v>
      </c>
      <c r="D50" s="3">
        <v>97595</v>
      </c>
    </row>
    <row r="51" spans="1:4" ht="12.75">
      <c r="A51" s="2" t="s">
        <v>4</v>
      </c>
      <c r="B51" s="3">
        <v>48</v>
      </c>
      <c r="C51" s="3">
        <v>95112</v>
      </c>
      <c r="D51" s="3">
        <v>97438</v>
      </c>
    </row>
    <row r="52" spans="1:4" ht="12.75">
      <c r="A52" s="2" t="s">
        <v>4</v>
      </c>
      <c r="B52" s="3">
        <v>49</v>
      </c>
      <c r="C52" s="3">
        <v>94808</v>
      </c>
      <c r="D52" s="3">
        <v>97263</v>
      </c>
    </row>
    <row r="53" spans="1:4" ht="12.75">
      <c r="A53" s="2" t="s">
        <v>4</v>
      </c>
      <c r="B53" s="3">
        <v>50</v>
      </c>
      <c r="C53" s="3">
        <v>94482</v>
      </c>
      <c r="D53" s="3">
        <v>97075</v>
      </c>
    </row>
    <row r="54" spans="1:4" ht="12.75">
      <c r="A54" s="2" t="s">
        <v>4</v>
      </c>
      <c r="B54" s="3">
        <v>51</v>
      </c>
      <c r="C54" s="3">
        <v>94123</v>
      </c>
      <c r="D54" s="3">
        <v>96871</v>
      </c>
    </row>
    <row r="55" spans="1:4" ht="12.75">
      <c r="A55" s="2" t="s">
        <v>4</v>
      </c>
      <c r="B55" s="3">
        <v>52</v>
      </c>
      <c r="C55" s="3">
        <v>93746</v>
      </c>
      <c r="D55" s="3">
        <v>96657</v>
      </c>
    </row>
    <row r="56" spans="1:4" ht="12.75">
      <c r="A56" s="2" t="s">
        <v>4</v>
      </c>
      <c r="B56" s="3">
        <v>53</v>
      </c>
      <c r="C56" s="3">
        <v>93331</v>
      </c>
      <c r="D56" s="3">
        <v>96434</v>
      </c>
    </row>
    <row r="57" spans="1:4" ht="12.75">
      <c r="A57" s="2" t="s">
        <v>4</v>
      </c>
      <c r="B57" s="3">
        <v>54</v>
      </c>
      <c r="C57" s="3">
        <v>92863</v>
      </c>
      <c r="D57" s="3">
        <v>96192</v>
      </c>
    </row>
    <row r="58" spans="1:4" ht="12.75">
      <c r="A58" s="2" t="s">
        <v>4</v>
      </c>
      <c r="B58" s="3">
        <v>55</v>
      </c>
      <c r="C58" s="3">
        <v>92330</v>
      </c>
      <c r="D58" s="3">
        <v>95920</v>
      </c>
    </row>
    <row r="59" spans="1:4" ht="12.75">
      <c r="A59" s="2" t="s">
        <v>4</v>
      </c>
      <c r="B59" s="3">
        <v>56</v>
      </c>
      <c r="C59" s="3">
        <v>91745</v>
      </c>
      <c r="D59" s="3">
        <v>95624</v>
      </c>
    </row>
    <row r="60" spans="1:4" ht="12.75">
      <c r="A60" s="2" t="s">
        <v>4</v>
      </c>
      <c r="B60" s="3">
        <v>57</v>
      </c>
      <c r="C60" s="3">
        <v>91082</v>
      </c>
      <c r="D60" s="3">
        <v>95293</v>
      </c>
    </row>
    <row r="61" spans="1:4" ht="12.75">
      <c r="A61" s="2" t="s">
        <v>4</v>
      </c>
      <c r="B61" s="3">
        <v>58</v>
      </c>
      <c r="C61" s="3">
        <v>90363</v>
      </c>
      <c r="D61" s="3">
        <v>94940</v>
      </c>
    </row>
    <row r="62" spans="1:4" ht="12.75">
      <c r="A62" s="2" t="s">
        <v>4</v>
      </c>
      <c r="B62" s="3">
        <v>59</v>
      </c>
      <c r="C62" s="3">
        <v>89583</v>
      </c>
      <c r="D62" s="3">
        <v>94569</v>
      </c>
    </row>
    <row r="63" spans="1:4" ht="12.75">
      <c r="A63" s="2" t="s">
        <v>4</v>
      </c>
      <c r="B63" s="3">
        <v>60</v>
      </c>
      <c r="C63" s="3">
        <v>88738</v>
      </c>
      <c r="D63" s="3">
        <v>94159</v>
      </c>
    </row>
    <row r="64" spans="1:4" ht="12.75">
      <c r="A64" s="2" t="s">
        <v>4</v>
      </c>
      <c r="B64" s="3">
        <v>61</v>
      </c>
      <c r="C64" s="3">
        <v>87836</v>
      </c>
      <c r="D64" s="3">
        <v>93720</v>
      </c>
    </row>
    <row r="65" spans="1:4" ht="12.75">
      <c r="A65" s="2" t="s">
        <v>4</v>
      </c>
      <c r="B65" s="3">
        <v>62</v>
      </c>
      <c r="C65" s="3">
        <v>86869</v>
      </c>
      <c r="D65" s="3">
        <v>93244</v>
      </c>
    </row>
    <row r="66" spans="1:4" ht="12.75">
      <c r="A66" s="2" t="s">
        <v>4</v>
      </c>
      <c r="B66" s="3">
        <v>63</v>
      </c>
      <c r="C66" s="3">
        <v>85797</v>
      </c>
      <c r="D66" s="3">
        <v>92724</v>
      </c>
    </row>
    <row r="67" spans="1:4" ht="12.75">
      <c r="A67" s="2" t="s">
        <v>4</v>
      </c>
      <c r="B67" s="3">
        <v>64</v>
      </c>
      <c r="C67" s="3">
        <v>84606</v>
      </c>
      <c r="D67" s="3">
        <v>92148</v>
      </c>
    </row>
    <row r="68" spans="1:4" ht="12.75">
      <c r="A68" s="2" t="s">
        <v>4</v>
      </c>
      <c r="B68" s="3">
        <v>65</v>
      </c>
      <c r="C68" s="3">
        <v>83299</v>
      </c>
      <c r="D68" s="3">
        <v>91510</v>
      </c>
    </row>
    <row r="69" spans="1:4" ht="12.75">
      <c r="A69" s="2" t="s">
        <v>4</v>
      </c>
      <c r="B69" s="3">
        <v>66</v>
      </c>
      <c r="C69" s="3">
        <v>81867</v>
      </c>
      <c r="D69" s="3">
        <v>90797</v>
      </c>
    </row>
    <row r="70" spans="1:4" ht="12.75">
      <c r="A70" s="2" t="s">
        <v>4</v>
      </c>
      <c r="B70" s="3">
        <v>67</v>
      </c>
      <c r="C70" s="3">
        <v>80300</v>
      </c>
      <c r="D70" s="3">
        <v>90003</v>
      </c>
    </row>
    <row r="71" spans="1:4" ht="12.75">
      <c r="A71" s="2" t="s">
        <v>4</v>
      </c>
      <c r="B71" s="3">
        <v>68</v>
      </c>
      <c r="C71" s="3">
        <v>78586</v>
      </c>
      <c r="D71" s="3">
        <v>89125</v>
      </c>
    </row>
    <row r="72" spans="1:4" ht="12.75">
      <c r="A72" s="2" t="s">
        <v>4</v>
      </c>
      <c r="B72" s="3">
        <v>69</v>
      </c>
      <c r="C72" s="3">
        <v>76748</v>
      </c>
      <c r="D72" s="3">
        <v>88171</v>
      </c>
    </row>
    <row r="73" spans="1:4" ht="12.75">
      <c r="A73" s="2" t="s">
        <v>4</v>
      </c>
      <c r="B73" s="3">
        <v>70</v>
      </c>
      <c r="C73" s="3">
        <v>74757</v>
      </c>
      <c r="D73" s="3">
        <v>87119</v>
      </c>
    </row>
    <row r="74" spans="1:4" ht="12.75">
      <c r="A74" s="2" t="s">
        <v>4</v>
      </c>
      <c r="B74" s="3">
        <v>71</v>
      </c>
      <c r="C74" s="3">
        <v>72607</v>
      </c>
      <c r="D74" s="3">
        <v>85962</v>
      </c>
    </row>
    <row r="75" spans="1:4" ht="12.75">
      <c r="A75" s="2" t="s">
        <v>4</v>
      </c>
      <c r="B75" s="3">
        <v>72</v>
      </c>
      <c r="C75" s="3">
        <v>70283</v>
      </c>
      <c r="D75" s="3">
        <v>84686</v>
      </c>
    </row>
    <row r="76" spans="1:4" ht="12.75">
      <c r="A76" s="2" t="s">
        <v>4</v>
      </c>
      <c r="B76" s="3">
        <v>73</v>
      </c>
      <c r="C76" s="3">
        <v>67789</v>
      </c>
      <c r="D76" s="3">
        <v>83265</v>
      </c>
    </row>
    <row r="77" spans="1:4" ht="12.75">
      <c r="A77" s="2" t="s">
        <v>4</v>
      </c>
      <c r="B77" s="3">
        <v>74</v>
      </c>
      <c r="C77" s="3">
        <v>65118</v>
      </c>
      <c r="D77" s="3">
        <v>81696</v>
      </c>
    </row>
    <row r="78" spans="1:4" ht="12.75">
      <c r="A78" s="2" t="s">
        <v>4</v>
      </c>
      <c r="B78" s="3">
        <v>75</v>
      </c>
      <c r="C78" s="3">
        <v>62339</v>
      </c>
      <c r="D78" s="3">
        <v>79958</v>
      </c>
    </row>
    <row r="79" spans="1:4" ht="12.75">
      <c r="A79" s="2" t="s">
        <v>4</v>
      </c>
      <c r="B79" s="3">
        <v>76</v>
      </c>
      <c r="C79" s="3">
        <v>59395</v>
      </c>
      <c r="D79" s="3">
        <v>78011</v>
      </c>
    </row>
    <row r="80" spans="1:4" ht="12.75">
      <c r="A80" s="2" t="s">
        <v>4</v>
      </c>
      <c r="B80" s="3">
        <v>77</v>
      </c>
      <c r="C80" s="3">
        <v>56312</v>
      </c>
      <c r="D80" s="3">
        <v>75829</v>
      </c>
    </row>
    <row r="81" spans="1:4" ht="12.75">
      <c r="A81" s="2" t="s">
        <v>4</v>
      </c>
      <c r="B81" s="3">
        <v>78</v>
      </c>
      <c r="C81" s="3">
        <v>53164</v>
      </c>
      <c r="D81" s="3">
        <v>73480</v>
      </c>
    </row>
    <row r="82" spans="1:4" ht="12.75">
      <c r="A82" s="2" t="s">
        <v>4</v>
      </c>
      <c r="B82" s="3">
        <v>79</v>
      </c>
      <c r="C82" s="3">
        <v>50015</v>
      </c>
      <c r="D82" s="3">
        <v>70994</v>
      </c>
    </row>
    <row r="83" spans="1:4" ht="12.75">
      <c r="A83" s="2" t="s">
        <v>4</v>
      </c>
      <c r="B83" s="3">
        <v>80</v>
      </c>
      <c r="C83" s="3">
        <v>46768</v>
      </c>
      <c r="D83" s="3">
        <v>68331</v>
      </c>
    </row>
    <row r="84" spans="1:4" ht="12.75">
      <c r="A84" s="2" t="s">
        <v>4</v>
      </c>
      <c r="B84" s="3">
        <v>81</v>
      </c>
      <c r="C84" s="3">
        <v>43325</v>
      </c>
      <c r="D84" s="3">
        <v>65348</v>
      </c>
    </row>
    <row r="85" spans="1:4" ht="12.75">
      <c r="A85" s="2" t="s">
        <v>4</v>
      </c>
      <c r="B85" s="3">
        <v>82</v>
      </c>
      <c r="C85" s="3">
        <v>39494</v>
      </c>
      <c r="D85" s="3">
        <v>61819</v>
      </c>
    </row>
    <row r="86" spans="1:4" ht="12.75">
      <c r="A86" s="2" t="s">
        <v>4</v>
      </c>
      <c r="B86" s="3">
        <v>83</v>
      </c>
      <c r="C86" s="3">
        <v>35478</v>
      </c>
      <c r="D86" s="3">
        <v>57809</v>
      </c>
    </row>
    <row r="87" spans="1:4" ht="12.75">
      <c r="A87" s="2" t="s">
        <v>4</v>
      </c>
      <c r="B87" s="3">
        <v>84</v>
      </c>
      <c r="C87" s="3">
        <v>31515</v>
      </c>
      <c r="D87" s="3">
        <v>53574</v>
      </c>
    </row>
    <row r="88" spans="1:4" ht="12.75">
      <c r="A88" s="2" t="s">
        <v>4</v>
      </c>
      <c r="B88" s="3">
        <v>85</v>
      </c>
      <c r="C88" s="3">
        <v>27737</v>
      </c>
      <c r="D88" s="3">
        <v>49253</v>
      </c>
    </row>
    <row r="89" spans="1:4" ht="12.75">
      <c r="A89" s="2" t="s">
        <v>4</v>
      </c>
      <c r="B89" s="3">
        <v>86</v>
      </c>
      <c r="C89" s="3">
        <v>24269</v>
      </c>
      <c r="D89" s="3">
        <v>44992</v>
      </c>
    </row>
    <row r="90" spans="1:4" ht="12.75">
      <c r="A90" s="2" t="s">
        <v>4</v>
      </c>
      <c r="B90" s="3">
        <v>87</v>
      </c>
      <c r="C90" s="3">
        <v>21015</v>
      </c>
      <c r="D90" s="3">
        <v>40727</v>
      </c>
    </row>
    <row r="91" spans="1:4" ht="12.75">
      <c r="A91" s="2" t="s">
        <v>4</v>
      </c>
      <c r="B91" s="3">
        <v>88</v>
      </c>
      <c r="C91" s="3">
        <v>17924</v>
      </c>
      <c r="D91" s="3">
        <v>36403</v>
      </c>
    </row>
    <row r="92" spans="1:4" ht="12.75">
      <c r="A92" s="2" t="s">
        <v>4</v>
      </c>
      <c r="B92" s="3">
        <v>89</v>
      </c>
      <c r="C92" s="3">
        <v>15034</v>
      </c>
      <c r="D92" s="3">
        <v>32039</v>
      </c>
    </row>
    <row r="93" spans="1:19" ht="12.75">
      <c r="A93" s="2" t="s">
        <v>4</v>
      </c>
      <c r="B93" s="3">
        <v>90</v>
      </c>
      <c r="C93" s="3">
        <v>12412</v>
      </c>
      <c r="D93" s="3">
        <v>27749</v>
      </c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</row>
    <row r="94" spans="1:19" ht="12.75">
      <c r="A94" s="2" t="s">
        <v>4</v>
      </c>
      <c r="B94" s="3">
        <v>91</v>
      </c>
      <c r="C94" s="3">
        <v>10059</v>
      </c>
      <c r="D94" s="3">
        <v>23588</v>
      </c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</row>
    <row r="95" spans="1:4" ht="12.75">
      <c r="A95" s="2" t="s">
        <v>4</v>
      </c>
      <c r="B95" s="3">
        <v>92</v>
      </c>
      <c r="C95" s="3">
        <v>8007</v>
      </c>
      <c r="D95" s="3">
        <v>19689</v>
      </c>
    </row>
    <row r="96" spans="1:4" ht="12.75">
      <c r="A96" s="2" t="s">
        <v>4</v>
      </c>
      <c r="B96" s="3">
        <v>93</v>
      </c>
      <c r="C96" s="3">
        <v>6240</v>
      </c>
      <c r="D96" s="3">
        <v>16097</v>
      </c>
    </row>
    <row r="97" spans="1:4" ht="12.75">
      <c r="A97" s="2" t="s">
        <v>4</v>
      </c>
      <c r="B97" s="3">
        <v>94</v>
      </c>
      <c r="C97" s="3">
        <v>4749</v>
      </c>
      <c r="D97" s="3">
        <v>12861</v>
      </c>
    </row>
    <row r="98" spans="1:4" ht="12.75">
      <c r="A98" s="2" t="s">
        <v>4</v>
      </c>
      <c r="B98" s="3">
        <v>95</v>
      </c>
      <c r="C98" s="3">
        <v>3522</v>
      </c>
      <c r="D98" s="3">
        <v>10010</v>
      </c>
    </row>
    <row r="99" spans="1:4" ht="12.75">
      <c r="A99" s="2" t="s">
        <v>4</v>
      </c>
      <c r="B99" s="3">
        <v>96</v>
      </c>
      <c r="C99" s="3">
        <v>2537</v>
      </c>
      <c r="D99" s="3">
        <v>7569</v>
      </c>
    </row>
    <row r="100" spans="1:4" ht="12.75">
      <c r="A100" s="2" t="s">
        <v>4</v>
      </c>
      <c r="B100" s="3">
        <v>97</v>
      </c>
      <c r="C100" s="3">
        <v>1770</v>
      </c>
      <c r="D100" s="3">
        <v>5542</v>
      </c>
    </row>
    <row r="101" spans="1:4" ht="12.75">
      <c r="A101" s="2" t="s">
        <v>4</v>
      </c>
      <c r="B101" s="3">
        <v>98</v>
      </c>
      <c r="C101" s="3">
        <v>1193</v>
      </c>
      <c r="D101" s="3">
        <v>3925</v>
      </c>
    </row>
    <row r="102" spans="1:4" ht="12.75">
      <c r="A102" s="2" t="s">
        <v>4</v>
      </c>
      <c r="B102" s="3">
        <v>99</v>
      </c>
      <c r="C102" s="3">
        <v>775</v>
      </c>
      <c r="D102" s="3">
        <v>2682</v>
      </c>
    </row>
    <row r="103" spans="1:4" ht="12.75">
      <c r="A103" s="2" t="s">
        <v>4</v>
      </c>
      <c r="B103" s="3">
        <v>100</v>
      </c>
      <c r="C103" s="3">
        <v>483</v>
      </c>
      <c r="D103" s="3">
        <v>1762</v>
      </c>
    </row>
    <row r="104" spans="1:4" ht="12.75">
      <c r="A104" s="2" t="s">
        <v>4</v>
      </c>
      <c r="B104" s="3">
        <v>101</v>
      </c>
      <c r="C104" s="3">
        <v>288</v>
      </c>
      <c r="D104" s="3">
        <v>1111</v>
      </c>
    </row>
    <row r="105" spans="1:4" ht="12.75">
      <c r="A105" s="2" t="s">
        <v>4</v>
      </c>
      <c r="B105" s="3">
        <v>102</v>
      </c>
      <c r="C105" s="3">
        <v>164</v>
      </c>
      <c r="D105" s="3">
        <v>671</v>
      </c>
    </row>
    <row r="106" spans="1:4" ht="12.75">
      <c r="A106" s="2" t="s">
        <v>4</v>
      </c>
      <c r="B106" s="3">
        <v>103</v>
      </c>
      <c r="C106" s="3">
        <v>89</v>
      </c>
      <c r="D106" s="3">
        <v>387</v>
      </c>
    </row>
    <row r="107" spans="1:4" ht="12.75">
      <c r="A107" s="2" t="s">
        <v>4</v>
      </c>
      <c r="B107" s="3">
        <v>104</v>
      </c>
      <c r="C107" s="3">
        <v>45</v>
      </c>
      <c r="D107" s="3">
        <v>213</v>
      </c>
    </row>
    <row r="108" spans="1:4" ht="12.75">
      <c r="A108" s="2" t="s">
        <v>4</v>
      </c>
      <c r="B108" s="3">
        <v>105</v>
      </c>
      <c r="C108" s="3">
        <v>22</v>
      </c>
      <c r="D108" s="3">
        <v>112</v>
      </c>
    </row>
    <row r="109" spans="1:4" ht="12.75">
      <c r="A109" s="2" t="s">
        <v>4</v>
      </c>
      <c r="B109" s="3">
        <v>106</v>
      </c>
      <c r="C109" s="3">
        <v>10</v>
      </c>
      <c r="D109" s="3">
        <v>55</v>
      </c>
    </row>
    <row r="110" spans="1:4" ht="12.75">
      <c r="A110" s="2" t="s">
        <v>4</v>
      </c>
      <c r="B110" s="3">
        <v>107</v>
      </c>
      <c r="C110" s="3">
        <v>4</v>
      </c>
      <c r="D110" s="3">
        <v>26</v>
      </c>
    </row>
    <row r="111" spans="1:4" ht="12.75">
      <c r="A111" s="2" t="s">
        <v>4</v>
      </c>
      <c r="B111" s="3">
        <v>108</v>
      </c>
      <c r="C111" s="3">
        <v>2</v>
      </c>
      <c r="D111" s="3">
        <v>11</v>
      </c>
    </row>
    <row r="112" spans="1:4" ht="12.75">
      <c r="A112" s="2" t="s">
        <v>4</v>
      </c>
      <c r="B112" s="3">
        <v>109</v>
      </c>
      <c r="C112" s="3">
        <v>1</v>
      </c>
      <c r="D112" s="3">
        <v>5</v>
      </c>
    </row>
    <row r="113" spans="1:4" ht="12.75">
      <c r="A113" s="2" t="s">
        <v>4</v>
      </c>
      <c r="B113" s="3">
        <v>110</v>
      </c>
      <c r="C113" s="3">
        <v>0</v>
      </c>
      <c r="D113" s="3">
        <v>2</v>
      </c>
    </row>
    <row r="114" spans="1:4" ht="12.75">
      <c r="A114" s="2" t="s">
        <v>4</v>
      </c>
      <c r="B114" s="3">
        <v>111</v>
      </c>
      <c r="C114" s="3">
        <v>0</v>
      </c>
      <c r="D114" s="3">
        <v>1</v>
      </c>
    </row>
    <row r="115" spans="1:4" ht="12.75">
      <c r="A115" s="2" t="s">
        <v>4</v>
      </c>
      <c r="B115" s="3">
        <v>112</v>
      </c>
      <c r="C115" s="3">
        <v>0</v>
      </c>
      <c r="D115" s="3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5"/>
  <legacyDrawing r:id="rId4"/>
  <oleObjects>
    <oleObject progId="Equation.3" shapeId="364119" r:id="rId1"/>
    <oleObject progId="Equation.3" shapeId="364120" r:id="rId2"/>
    <oleObject progId="Equation.3" shapeId="36412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Olivieri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</dc:creator>
  <cp:keywords/>
  <dc:description/>
  <cp:lastModifiedBy>giuseppe melisi</cp:lastModifiedBy>
  <dcterms:created xsi:type="dcterms:W3CDTF">2007-03-13T15:03:12Z</dcterms:created>
  <dcterms:modified xsi:type="dcterms:W3CDTF">2014-12-08T12:43:22Z</dcterms:modified>
  <cp:category/>
  <cp:version/>
  <cp:contentType/>
  <cp:contentStatus/>
</cp:coreProperties>
</file>