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 Previtali\Dropbox\Cartelle Sync\Lavoro\Parthenope\Corsi\Corsi 2022_2023\SIAFA\File lezioni\"/>
    </mc:Choice>
  </mc:AlternateContent>
  <xr:revisionPtr revIDLastSave="0" documentId="13_ncr:1_{E1B72D7D-E359-4496-AC12-0A14A411CA83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Consensus" sheetId="6" r:id="rId1"/>
    <sheet name="Dati di mercato" sheetId="3" r:id="rId2"/>
    <sheet name="Costo del capital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4" l="1"/>
  <c r="I11" i="4"/>
  <c r="I8" i="4"/>
  <c r="I10" i="4"/>
  <c r="N8" i="4"/>
  <c r="J9" i="3" l="1"/>
  <c r="J8" i="3"/>
  <c r="J7" i="3"/>
  <c r="I9" i="3"/>
  <c r="I8" i="3"/>
  <c r="I7" i="3"/>
  <c r="K9" i="3"/>
  <c r="K8" i="3"/>
  <c r="K7" i="3"/>
  <c r="I12" i="4"/>
  <c r="N9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E56" i="4"/>
  <c r="F56" i="4"/>
  <c r="E57" i="4"/>
  <c r="F57" i="4"/>
  <c r="E58" i="4"/>
  <c r="F58" i="4"/>
  <c r="E59" i="4"/>
  <c r="F59" i="4"/>
  <c r="E60" i="4"/>
  <c r="F60" i="4"/>
  <c r="E61" i="4"/>
  <c r="F61" i="4"/>
  <c r="E62" i="4"/>
  <c r="F62" i="4"/>
  <c r="E63" i="4"/>
  <c r="F63" i="4"/>
  <c r="E64" i="4"/>
  <c r="F64" i="4"/>
  <c r="E65" i="4"/>
  <c r="F65" i="4"/>
  <c r="E66" i="4"/>
  <c r="F66" i="4"/>
  <c r="E67" i="4"/>
  <c r="F67" i="4"/>
  <c r="E68" i="4"/>
  <c r="F68" i="4"/>
  <c r="E69" i="4"/>
  <c r="F69" i="4"/>
  <c r="E70" i="4"/>
  <c r="F70" i="4"/>
  <c r="E71" i="4"/>
  <c r="F71" i="4"/>
  <c r="E72" i="4"/>
  <c r="F72" i="4"/>
  <c r="E73" i="4"/>
  <c r="F73" i="4"/>
  <c r="E74" i="4"/>
  <c r="F74" i="4"/>
  <c r="E75" i="4"/>
  <c r="F75" i="4"/>
  <c r="E76" i="4"/>
  <c r="F76" i="4"/>
  <c r="E77" i="4"/>
  <c r="F77" i="4"/>
  <c r="E78" i="4"/>
  <c r="F78" i="4"/>
  <c r="E79" i="4"/>
  <c r="F79" i="4"/>
  <c r="E80" i="4"/>
  <c r="F80" i="4"/>
  <c r="E81" i="4"/>
  <c r="F81" i="4"/>
  <c r="E82" i="4"/>
  <c r="F82" i="4"/>
  <c r="E83" i="4"/>
  <c r="F83" i="4"/>
  <c r="E84" i="4"/>
  <c r="F84" i="4"/>
  <c r="E85" i="4"/>
  <c r="F85" i="4"/>
  <c r="E86" i="4"/>
  <c r="F86" i="4"/>
  <c r="E87" i="4"/>
  <c r="F87" i="4"/>
  <c r="E88" i="4"/>
  <c r="F88" i="4"/>
  <c r="E89" i="4"/>
  <c r="F89" i="4"/>
  <c r="E90" i="4"/>
  <c r="F90" i="4"/>
  <c r="E91" i="4"/>
  <c r="F91" i="4"/>
  <c r="E92" i="4"/>
  <c r="F92" i="4"/>
  <c r="E93" i="4"/>
  <c r="F93" i="4"/>
  <c r="E94" i="4"/>
  <c r="F94" i="4"/>
  <c r="E95" i="4"/>
  <c r="F95" i="4"/>
  <c r="E96" i="4"/>
  <c r="F96" i="4"/>
  <c r="E97" i="4"/>
  <c r="F97" i="4"/>
  <c r="E98" i="4"/>
  <c r="F98" i="4"/>
  <c r="E99" i="4"/>
  <c r="F99" i="4"/>
  <c r="E100" i="4"/>
  <c r="F100" i="4"/>
  <c r="E101" i="4"/>
  <c r="F101" i="4"/>
  <c r="E102" i="4"/>
  <c r="F102" i="4"/>
  <c r="E103" i="4"/>
  <c r="F103" i="4"/>
  <c r="E104" i="4"/>
  <c r="F104" i="4"/>
  <c r="E105" i="4"/>
  <c r="F105" i="4"/>
  <c r="E106" i="4"/>
  <c r="F106" i="4"/>
  <c r="E107" i="4"/>
  <c r="F107" i="4"/>
  <c r="E108" i="4"/>
  <c r="F108" i="4"/>
  <c r="E109" i="4"/>
  <c r="F109" i="4"/>
  <c r="E110" i="4"/>
  <c r="F110" i="4"/>
  <c r="E111" i="4"/>
  <c r="F111" i="4"/>
  <c r="E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E124" i="4"/>
  <c r="F124" i="4"/>
  <c r="E125" i="4"/>
  <c r="F125" i="4"/>
  <c r="E126" i="4"/>
  <c r="F126" i="4"/>
  <c r="E127" i="4"/>
  <c r="F127" i="4"/>
  <c r="E128" i="4"/>
  <c r="F128" i="4"/>
  <c r="E129" i="4"/>
  <c r="F129" i="4"/>
  <c r="E130" i="4"/>
  <c r="F130" i="4"/>
  <c r="E131" i="4"/>
  <c r="F131" i="4"/>
  <c r="E132" i="4"/>
  <c r="F132" i="4"/>
  <c r="E133" i="4"/>
  <c r="F133" i="4"/>
  <c r="E134" i="4"/>
  <c r="F134" i="4"/>
  <c r="E135" i="4"/>
  <c r="F135" i="4"/>
  <c r="E136" i="4"/>
  <c r="F136" i="4"/>
  <c r="E137" i="4"/>
  <c r="F137" i="4"/>
  <c r="E138" i="4"/>
  <c r="F138" i="4"/>
  <c r="E139" i="4"/>
  <c r="F139" i="4"/>
  <c r="E140" i="4"/>
  <c r="F140" i="4"/>
  <c r="E141" i="4"/>
  <c r="F141" i="4"/>
  <c r="E142" i="4"/>
  <c r="F142" i="4"/>
  <c r="E143" i="4"/>
  <c r="F143" i="4"/>
  <c r="E144" i="4"/>
  <c r="F144" i="4"/>
  <c r="E145" i="4"/>
  <c r="F145" i="4"/>
  <c r="E146" i="4"/>
  <c r="F146" i="4"/>
  <c r="E147" i="4"/>
  <c r="F147" i="4"/>
  <c r="E148" i="4"/>
  <c r="F148" i="4"/>
  <c r="E149" i="4"/>
  <c r="F149" i="4"/>
  <c r="E150" i="4"/>
  <c r="F150" i="4"/>
  <c r="E151" i="4"/>
  <c r="F151" i="4"/>
  <c r="E152" i="4"/>
  <c r="F152" i="4"/>
  <c r="E153" i="4"/>
  <c r="F153" i="4"/>
  <c r="E154" i="4"/>
  <c r="F154" i="4"/>
  <c r="E155" i="4"/>
  <c r="F155" i="4"/>
  <c r="E156" i="4"/>
  <c r="F156" i="4"/>
  <c r="E157" i="4"/>
  <c r="F157" i="4"/>
  <c r="E158" i="4"/>
  <c r="F158" i="4"/>
  <c r="E159" i="4"/>
  <c r="F159" i="4"/>
  <c r="E160" i="4"/>
  <c r="F160" i="4"/>
  <c r="E161" i="4"/>
  <c r="F161" i="4"/>
  <c r="E162" i="4"/>
  <c r="F162" i="4"/>
  <c r="E163" i="4"/>
  <c r="F163" i="4"/>
  <c r="E164" i="4"/>
  <c r="F164" i="4"/>
  <c r="E165" i="4"/>
  <c r="F165" i="4"/>
  <c r="E166" i="4"/>
  <c r="F166" i="4"/>
  <c r="E167" i="4"/>
  <c r="F167" i="4"/>
  <c r="E168" i="4"/>
  <c r="F168" i="4"/>
  <c r="E169" i="4"/>
  <c r="F169" i="4"/>
  <c r="E170" i="4"/>
  <c r="F170" i="4"/>
  <c r="E171" i="4"/>
  <c r="F171" i="4"/>
  <c r="E172" i="4"/>
  <c r="F172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4" i="4"/>
  <c r="F184" i="4"/>
  <c r="E185" i="4"/>
  <c r="F185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3" i="4"/>
  <c r="F193" i="4"/>
  <c r="E194" i="4"/>
  <c r="F194" i="4"/>
  <c r="E195" i="4"/>
  <c r="F195" i="4"/>
  <c r="E196" i="4"/>
  <c r="F196" i="4"/>
  <c r="E197" i="4"/>
  <c r="F197" i="4"/>
  <c r="E198" i="4"/>
  <c r="F198" i="4"/>
  <c r="E199" i="4"/>
  <c r="F199" i="4"/>
  <c r="E200" i="4"/>
  <c r="F200" i="4"/>
  <c r="E201" i="4"/>
  <c r="F201" i="4"/>
  <c r="E202" i="4"/>
  <c r="F202" i="4"/>
  <c r="E203" i="4"/>
  <c r="F203" i="4"/>
  <c r="E204" i="4"/>
  <c r="F204" i="4"/>
  <c r="E205" i="4"/>
  <c r="F205" i="4"/>
  <c r="E206" i="4"/>
  <c r="F206" i="4"/>
  <c r="E207" i="4"/>
  <c r="F207" i="4"/>
  <c r="E208" i="4"/>
  <c r="F208" i="4"/>
  <c r="E209" i="4"/>
  <c r="F209" i="4"/>
  <c r="E210" i="4"/>
  <c r="F210" i="4"/>
  <c r="E211" i="4"/>
  <c r="F211" i="4"/>
  <c r="E212" i="4"/>
  <c r="F212" i="4"/>
  <c r="E213" i="4"/>
  <c r="F213" i="4"/>
  <c r="E214" i="4"/>
  <c r="F214" i="4"/>
  <c r="E215" i="4"/>
  <c r="F215" i="4"/>
  <c r="E216" i="4"/>
  <c r="F216" i="4"/>
  <c r="E217" i="4"/>
  <c r="F217" i="4"/>
  <c r="E218" i="4"/>
  <c r="F218" i="4"/>
  <c r="E219" i="4"/>
  <c r="F219" i="4"/>
  <c r="E220" i="4"/>
  <c r="F220" i="4"/>
  <c r="E221" i="4"/>
  <c r="F221" i="4"/>
  <c r="E222" i="4"/>
  <c r="F222" i="4"/>
  <c r="E223" i="4"/>
  <c r="F223" i="4"/>
  <c r="E224" i="4"/>
  <c r="F224" i="4"/>
  <c r="E225" i="4"/>
  <c r="F225" i="4"/>
  <c r="E226" i="4"/>
  <c r="F226" i="4"/>
  <c r="E227" i="4"/>
  <c r="F227" i="4"/>
  <c r="E228" i="4"/>
  <c r="F228" i="4"/>
  <c r="E229" i="4"/>
  <c r="F229" i="4"/>
  <c r="E230" i="4"/>
  <c r="F230" i="4"/>
  <c r="E231" i="4"/>
  <c r="F231" i="4"/>
  <c r="E232" i="4"/>
  <c r="F232" i="4"/>
  <c r="E233" i="4"/>
  <c r="F233" i="4"/>
  <c r="E234" i="4"/>
  <c r="F234" i="4"/>
  <c r="E235" i="4"/>
  <c r="F235" i="4"/>
  <c r="E236" i="4"/>
  <c r="F236" i="4"/>
  <c r="E237" i="4"/>
  <c r="F237" i="4"/>
  <c r="E238" i="4"/>
  <c r="F238" i="4"/>
  <c r="E239" i="4"/>
  <c r="F239" i="4"/>
  <c r="E240" i="4"/>
  <c r="F240" i="4"/>
  <c r="E241" i="4"/>
  <c r="F241" i="4"/>
  <c r="E242" i="4"/>
  <c r="F242" i="4"/>
  <c r="E243" i="4"/>
  <c r="F243" i="4"/>
  <c r="E244" i="4"/>
  <c r="F244" i="4"/>
  <c r="E245" i="4"/>
  <c r="F245" i="4"/>
  <c r="E246" i="4"/>
  <c r="F246" i="4"/>
  <c r="E247" i="4"/>
  <c r="F247" i="4"/>
  <c r="E248" i="4"/>
  <c r="F248" i="4"/>
  <c r="E249" i="4"/>
  <c r="F249" i="4"/>
  <c r="E250" i="4"/>
  <c r="F250" i="4"/>
  <c r="E251" i="4"/>
  <c r="F251" i="4"/>
  <c r="E252" i="4"/>
  <c r="F252" i="4"/>
  <c r="E253" i="4"/>
  <c r="F253" i="4"/>
  <c r="E254" i="4"/>
  <c r="F254" i="4"/>
  <c r="E255" i="4"/>
  <c r="F255" i="4"/>
  <c r="E256" i="4"/>
  <c r="F256" i="4"/>
  <c r="E257" i="4"/>
  <c r="F257" i="4"/>
  <c r="F7" i="4"/>
  <c r="I5" i="4" s="1"/>
  <c r="E7" i="4"/>
  <c r="I6" i="4" s="1"/>
  <c r="I9" i="4" l="1"/>
</calcChain>
</file>

<file path=xl/sharedStrings.xml><?xml version="1.0" encoding="utf-8"?>
<sst xmlns="http://schemas.openxmlformats.org/spreadsheetml/2006/main" count="46" uniqueCount="40">
  <si>
    <t>Data Quotazione</t>
  </si>
  <si>
    <t>Prezzo  apertura</t>
  </si>
  <si>
    <t>Prezzo  minimo</t>
  </si>
  <si>
    <t>Prezzo  massimo</t>
  </si>
  <si>
    <t>Prezzo  chiusura</t>
  </si>
  <si>
    <t xml:space="preserve">Volume  </t>
  </si>
  <si>
    <t>Eurostoxx 600</t>
  </si>
  <si>
    <t>UNICREDIT Stock Price</t>
  </si>
  <si>
    <t>Indice di mercato</t>
  </si>
  <si>
    <t>Unicredit</t>
  </si>
  <si>
    <t>Rendimenti Unicredit</t>
  </si>
  <si>
    <t>Rendimenti Eurostoxx 600</t>
  </si>
  <si>
    <t>BETA (REG.LIN)</t>
  </si>
  <si>
    <t>BETA</t>
  </si>
  <si>
    <t>GBTPGR10:IND</t>
  </si>
  <si>
    <t>GDBR10:IND</t>
  </si>
  <si>
    <t>Risk free (dati Bloomberg)</t>
  </si>
  <si>
    <t>German Government Bonds 10 Yr Dbr</t>
  </si>
  <si>
    <t>Year Range</t>
  </si>
  <si>
    <t>Italy Generic Govt 10Y Yield</t>
  </si>
  <si>
    <t>Market Risk Premium</t>
  </si>
  <si>
    <t>Premio storico</t>
  </si>
  <si>
    <t>Fernandez (2018)</t>
  </si>
  <si>
    <t>Media Risk Free 52 w</t>
  </si>
  <si>
    <t>Media Country Risk IT</t>
  </si>
  <si>
    <t>CAPM (Fernandez)</t>
  </si>
  <si>
    <t>E/P</t>
  </si>
  <si>
    <t>Price Earnings UCG</t>
  </si>
  <si>
    <t>Calcolare il Beta, il risk free e il CAPM utilizzando i dati di MRP storici e quelli rilevati dal consensus di Fernandez et al (2018). Stimare inoltre il costo del capitale implicito nel mercato</t>
  </si>
  <si>
    <t>3 mesi</t>
  </si>
  <si>
    <t>6 mesi</t>
  </si>
  <si>
    <t>12 mesi</t>
  </si>
  <si>
    <t>Prezzo max</t>
  </si>
  <si>
    <t>Prezzo medio</t>
  </si>
  <si>
    <t>Prezzo min</t>
  </si>
  <si>
    <t>Calcolare i prezzi medi di Unicredit nell'orizzonte temporale di 3, 6 e 12 mesi, indicando anche prezzo massimo e prezzo minimo. Mostrare il grafico andamentale del prezzo azionario di Unicredit negli ultimi 12 mesi.</t>
  </si>
  <si>
    <t>Media Costo del Capitale</t>
  </si>
  <si>
    <t>CAPM (Hist) BTP</t>
  </si>
  <si>
    <t>CAPM (Hist) Bund</t>
  </si>
  <si>
    <t>CAPM (Hist) Bund * BTP (MRP)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</si>
</sst>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0_-;\-* #,##0.000_-;_-* &quot;-&quot;??_-;_-@_-"/>
    <numFmt numFmtId="165" formatCode="0.0000"/>
    <numFmt numFmtId="166" formatCode="0.000"/>
    <numFmt numFmtId="167" formatCode="_-* #,##0.00000_-;\-* #,##0.000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b/>
      <u/>
      <sz val="10"/>
      <color rgb="FF000000"/>
      <name val="Cambria"/>
      <family val="1"/>
      <scheme val="major"/>
    </font>
    <font>
      <sz val="11"/>
      <color rgb="FF333333"/>
      <name val="Cambria"/>
      <family val="1"/>
      <scheme val="major"/>
    </font>
    <font>
      <b/>
      <sz val="11"/>
      <color rgb="FF0EA600"/>
      <name val="Cambria"/>
      <family val="1"/>
      <scheme val="major"/>
    </font>
    <font>
      <b/>
      <sz val="11"/>
      <color rgb="FFFF0000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4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</cellStyleXfs>
  <cellXfs count="62">
    <xf numFmtId="0" fontId="0" fillId="0" borderId="0" xfId="0"/>
    <xf numFmtId="0" fontId="22" fillId="0" borderId="0" xfId="0" applyFont="1"/>
    <xf numFmtId="14" fontId="22" fillId="0" borderId="0" xfId="0" applyNumberFormat="1" applyFont="1"/>
    <xf numFmtId="3" fontId="22" fillId="0" borderId="0" xfId="0" applyNumberFormat="1" applyFont="1"/>
    <xf numFmtId="0" fontId="23" fillId="0" borderId="8" xfId="0" applyFont="1" applyBorder="1" applyAlignment="1">
      <alignment horizontal="center"/>
    </xf>
    <xf numFmtId="0" fontId="23" fillId="0" borderId="0" xfId="0" applyFont="1"/>
    <xf numFmtId="3" fontId="20" fillId="0" borderId="0" xfId="0" applyNumberFormat="1" applyFont="1"/>
    <xf numFmtId="166" fontId="22" fillId="0" borderId="0" xfId="0" applyNumberFormat="1" applyFont="1"/>
    <xf numFmtId="165" fontId="22" fillId="3" borderId="7" xfId="0" applyNumberFormat="1" applyFont="1" applyFill="1" applyBorder="1" applyAlignment="1">
      <alignment horizontal="center"/>
    </xf>
    <xf numFmtId="165" fontId="22" fillId="3" borderId="9" xfId="0" applyNumberFormat="1" applyFont="1" applyFill="1" applyBorder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8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9" fontId="22" fillId="0" borderId="0" xfId="0" applyNumberFormat="1" applyFont="1"/>
    <xf numFmtId="10" fontId="22" fillId="0" borderId="0" xfId="0" applyNumberFormat="1" applyFont="1"/>
    <xf numFmtId="0" fontId="26" fillId="36" borderId="0" xfId="0" applyFont="1" applyFill="1" applyAlignment="1">
      <alignment horizontal="right" vertical="center" wrapText="1" readingOrder="1"/>
    </xf>
    <xf numFmtId="10" fontId="27" fillId="36" borderId="0" xfId="0" applyNumberFormat="1" applyFont="1" applyFill="1" applyAlignment="1">
      <alignment horizontal="right" vertical="center" wrapText="1" indent="1" readingOrder="1"/>
    </xf>
    <xf numFmtId="10" fontId="21" fillId="36" borderId="3" xfId="0" applyNumberFormat="1" applyFont="1" applyFill="1" applyBorder="1" applyAlignment="1">
      <alignment horizontal="left" vertical="center" wrapText="1" indent="1" readingOrder="1"/>
    </xf>
    <xf numFmtId="10" fontId="21" fillId="36" borderId="5" xfId="0" applyNumberFormat="1" applyFont="1" applyFill="1" applyBorder="1" applyAlignment="1">
      <alignment horizontal="left" vertical="center" wrapText="1" indent="1" readingOrder="1"/>
    </xf>
    <xf numFmtId="167" fontId="26" fillId="36" borderId="0" xfId="1" applyNumberFormat="1" applyFont="1" applyFill="1" applyAlignment="1">
      <alignment horizontal="right" vertical="center" wrapText="1" readingOrder="1"/>
    </xf>
    <xf numFmtId="10" fontId="28" fillId="36" borderId="0" xfId="0" applyNumberFormat="1" applyFont="1" applyFill="1" applyAlignment="1">
      <alignment horizontal="right" vertical="center" wrapText="1" indent="1" readingOrder="1"/>
    </xf>
    <xf numFmtId="0" fontId="26" fillId="0" borderId="0" xfId="0" applyFont="1" applyAlignment="1">
      <alignment horizontal="right" vertical="center" wrapText="1" readingOrder="1"/>
    </xf>
    <xf numFmtId="10" fontId="21" fillId="36" borderId="4" xfId="0" applyNumberFormat="1" applyFont="1" applyFill="1" applyBorder="1" applyAlignment="1">
      <alignment horizontal="left" vertical="center" wrapText="1" indent="1" readingOrder="1"/>
    </xf>
    <xf numFmtId="10" fontId="21" fillId="36" borderId="0" xfId="0" applyNumberFormat="1" applyFont="1" applyFill="1" applyAlignment="1">
      <alignment horizontal="left" vertical="center" wrapText="1" indent="1" readingOrder="1"/>
    </xf>
    <xf numFmtId="10" fontId="22" fillId="0" borderId="0" xfId="0" applyNumberFormat="1" applyFont="1" applyAlignment="1">
      <alignment horizontal="center"/>
    </xf>
    <xf numFmtId="4" fontId="22" fillId="0" borderId="0" xfId="0" applyNumberFormat="1" applyFont="1"/>
    <xf numFmtId="10" fontId="22" fillId="3" borderId="7" xfId="2" applyNumberFormat="1" applyFont="1" applyFill="1" applyBorder="1"/>
    <xf numFmtId="10" fontId="22" fillId="3" borderId="20" xfId="2" applyNumberFormat="1" applyFont="1" applyFill="1" applyBorder="1"/>
    <xf numFmtId="10" fontId="22" fillId="3" borderId="9" xfId="2" applyNumberFormat="1" applyFont="1" applyFill="1" applyBorder="1"/>
    <xf numFmtId="0" fontId="22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4" fontId="22" fillId="0" borderId="0" xfId="1" applyNumberFormat="1" applyFont="1"/>
    <xf numFmtId="4" fontId="22" fillId="0" borderId="0" xfId="0" applyNumberFormat="1" applyFont="1" applyAlignment="1">
      <alignment horizontal="center"/>
    </xf>
    <xf numFmtId="3" fontId="23" fillId="0" borderId="3" xfId="0" applyNumberFormat="1" applyFont="1" applyBorder="1"/>
    <xf numFmtId="3" fontId="23" fillId="0" borderId="4" xfId="0" applyNumberFormat="1" applyFont="1" applyBorder="1"/>
    <xf numFmtId="3" fontId="23" fillId="0" borderId="5" xfId="0" applyNumberFormat="1" applyFont="1" applyBorder="1"/>
    <xf numFmtId="4" fontId="22" fillId="3" borderId="6" xfId="0" applyNumberFormat="1" applyFont="1" applyFill="1" applyBorder="1" applyAlignment="1">
      <alignment horizontal="center"/>
    </xf>
    <xf numFmtId="4" fontId="22" fillId="3" borderId="7" xfId="0" applyNumberFormat="1" applyFont="1" applyFill="1" applyBorder="1" applyAlignment="1">
      <alignment horizontal="center"/>
    </xf>
    <xf numFmtId="4" fontId="22" fillId="3" borderId="0" xfId="0" applyNumberFormat="1" applyFont="1" applyFill="1" applyAlignment="1">
      <alignment horizontal="center"/>
    </xf>
    <xf numFmtId="4" fontId="22" fillId="3" borderId="20" xfId="0" applyNumberFormat="1" applyFont="1" applyFill="1" applyBorder="1" applyAlignment="1">
      <alignment horizontal="center"/>
    </xf>
    <xf numFmtId="4" fontId="22" fillId="3" borderId="8" xfId="0" applyNumberFormat="1" applyFont="1" applyFill="1" applyBorder="1" applyAlignment="1">
      <alignment horizontal="center"/>
    </xf>
    <xf numFmtId="4" fontId="22" fillId="3" borderId="9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0" fontId="21" fillId="36" borderId="1" xfId="0" applyNumberFormat="1" applyFont="1" applyFill="1" applyBorder="1" applyAlignment="1">
      <alignment horizontal="left" vertical="center" indent="1" readingOrder="1"/>
    </xf>
    <xf numFmtId="10" fontId="23" fillId="0" borderId="21" xfId="0" applyNumberFormat="1" applyFont="1" applyBorder="1"/>
    <xf numFmtId="4" fontId="22" fillId="3" borderId="2" xfId="0" applyNumberFormat="1" applyFont="1" applyFill="1" applyBorder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20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10" fontId="22" fillId="0" borderId="0" xfId="2" applyNumberFormat="1" applyFont="1"/>
  </cellXfs>
  <cellStyles count="46">
    <cellStyle name="20% - Colore 1" xfId="23" builtinId="30" customBuiltin="1"/>
    <cellStyle name="20% - Colore 2" xfId="27" builtinId="34" customBuiltin="1"/>
    <cellStyle name="20% - Colore 3" xfId="31" builtinId="38" customBuiltin="1"/>
    <cellStyle name="20% - Colore 4" xfId="35" builtinId="42" customBuiltin="1"/>
    <cellStyle name="20% - Colore 5" xfId="39" builtinId="46" customBuiltin="1"/>
    <cellStyle name="20% - Colore 6" xfId="43" builtinId="50" customBuiltin="1"/>
    <cellStyle name="40% - Colore 1" xfId="24" builtinId="31" customBuiltin="1"/>
    <cellStyle name="40% - Colore 2" xfId="28" builtinId="35" customBuiltin="1"/>
    <cellStyle name="40% - Colore 3" xfId="32" builtinId="39" customBuiltin="1"/>
    <cellStyle name="40% - Colore 4" xfId="36" builtinId="43" customBuiltin="1"/>
    <cellStyle name="40% - Colore 5" xfId="40" builtinId="47" customBuiltin="1"/>
    <cellStyle name="40% - Colore 6" xfId="44" builtinId="51" customBuiltin="1"/>
    <cellStyle name="60% - Colore 1" xfId="25" builtinId="32" customBuiltin="1"/>
    <cellStyle name="60% - Colore 2" xfId="29" builtinId="36" customBuiltin="1"/>
    <cellStyle name="60% - Colore 3" xfId="33" builtinId="40" customBuiltin="1"/>
    <cellStyle name="60% - Colore 4" xfId="37" builtinId="44" customBuiltin="1"/>
    <cellStyle name="60% - Colore 5" xfId="41" builtinId="48" customBuiltin="1"/>
    <cellStyle name="60% - Colore 6" xfId="45" builtinId="52" customBuiltin="1"/>
    <cellStyle name="blp_column_header" xfId="3" xr:uid="{00000000-0005-0000-0000-000012000000}"/>
    <cellStyle name="Calcolo" xfId="15" builtinId="22" customBuiltin="1"/>
    <cellStyle name="Cella collegata" xfId="16" builtinId="24" customBuiltin="1"/>
    <cellStyle name="Cella da controllare" xfId="17" builtinId="23" customBuiltin="1"/>
    <cellStyle name="Colore 1" xfId="22" builtinId="29" customBuiltin="1"/>
    <cellStyle name="Colore 2" xfId="26" builtinId="33" customBuiltin="1"/>
    <cellStyle name="Colore 3" xfId="30" builtinId="37" customBuiltin="1"/>
    <cellStyle name="Colore 4" xfId="34" builtinId="41" customBuiltin="1"/>
    <cellStyle name="Colore 5" xfId="38" builtinId="45" customBuiltin="1"/>
    <cellStyle name="Colore 6" xfId="42" builtinId="49" customBuiltin="1"/>
    <cellStyle name="Input" xfId="13" builtinId="20" customBuiltin="1"/>
    <cellStyle name="Migliaia" xfId="1" builtinId="3"/>
    <cellStyle name="Neutrale" xfId="12" builtinId="28" customBuiltin="1"/>
    <cellStyle name="Normale" xfId="0" builtinId="0"/>
    <cellStyle name="Nota" xfId="19" builtinId="10" customBuiltin="1"/>
    <cellStyle name="Output" xfId="14" builtinId="21" customBuiltin="1"/>
    <cellStyle name="Percentuale" xfId="2" builtinId="5"/>
    <cellStyle name="Percentuale 3" xfId="4" xr:uid="{00000000-0005-0000-0000-000023000000}"/>
    <cellStyle name="Testo avviso" xfId="18" builtinId="11" customBuiltin="1"/>
    <cellStyle name="Testo descrittivo" xfId="20" builtinId="53" customBuiltin="1"/>
    <cellStyle name="Titolo" xfId="5" builtinId="15" customBuiltin="1"/>
    <cellStyle name="Titolo 1" xfId="6" builtinId="16" customBuiltin="1"/>
    <cellStyle name="Titolo 2" xfId="7" builtinId="17" customBuiltin="1"/>
    <cellStyle name="Titolo 3" xfId="8" builtinId="18" customBuiltin="1"/>
    <cellStyle name="Titolo 4" xfId="9" builtinId="19" customBuiltin="1"/>
    <cellStyle name="Totale" xfId="21" builtinId="25" customBuiltin="1"/>
    <cellStyle name="Valore non valido" xfId="11" builtinId="27" customBuiltin="1"/>
    <cellStyle name="Valore valido" xfId="1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>
                <a:latin typeface="+mj-lt"/>
              </a:rPr>
              <a:t>Unicredit stock performance</a:t>
            </a:r>
            <a:r>
              <a:rPr lang="it-IT" b="1" baseline="0">
                <a:latin typeface="+mj-lt"/>
              </a:rPr>
              <a:t> 12 m</a:t>
            </a:r>
            <a:endParaRPr lang="it-IT" b="1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'Dati di mercato'!$F$6</c:f>
              <c:strCache>
                <c:ptCount val="1"/>
                <c:pt idx="0">
                  <c:v>Volume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'Dati di mercato'!$F$7:$F$258</c:f>
              <c:numCache>
                <c:formatCode>#,##0</c:formatCode>
                <c:ptCount val="252"/>
                <c:pt idx="0">
                  <c:v>13827639</c:v>
                </c:pt>
                <c:pt idx="1">
                  <c:v>19477795</c:v>
                </c:pt>
                <c:pt idx="2">
                  <c:v>26185731</c:v>
                </c:pt>
                <c:pt idx="3">
                  <c:v>9766414</c:v>
                </c:pt>
                <c:pt idx="4">
                  <c:v>9592130</c:v>
                </c:pt>
                <c:pt idx="5">
                  <c:v>10559545</c:v>
                </c:pt>
                <c:pt idx="6">
                  <c:v>12873751</c:v>
                </c:pt>
                <c:pt idx="7">
                  <c:v>16370558</c:v>
                </c:pt>
                <c:pt idx="8">
                  <c:v>13047701</c:v>
                </c:pt>
                <c:pt idx="9">
                  <c:v>11315553</c:v>
                </c:pt>
                <c:pt idx="10">
                  <c:v>13906790</c:v>
                </c:pt>
                <c:pt idx="11">
                  <c:v>11132106</c:v>
                </c:pt>
                <c:pt idx="12">
                  <c:v>10158394</c:v>
                </c:pt>
                <c:pt idx="13">
                  <c:v>10358919</c:v>
                </c:pt>
                <c:pt idx="14">
                  <c:v>14308907</c:v>
                </c:pt>
                <c:pt idx="15">
                  <c:v>14787297</c:v>
                </c:pt>
                <c:pt idx="16">
                  <c:v>10027425</c:v>
                </c:pt>
                <c:pt idx="17">
                  <c:v>13624348</c:v>
                </c:pt>
                <c:pt idx="18">
                  <c:v>11979435</c:v>
                </c:pt>
                <c:pt idx="19">
                  <c:v>12838310</c:v>
                </c:pt>
                <c:pt idx="20">
                  <c:v>10890247</c:v>
                </c:pt>
                <c:pt idx="21">
                  <c:v>8098905</c:v>
                </c:pt>
                <c:pt idx="22">
                  <c:v>15189513</c:v>
                </c:pt>
                <c:pt idx="23">
                  <c:v>12529563</c:v>
                </c:pt>
                <c:pt idx="24">
                  <c:v>10385504</c:v>
                </c:pt>
                <c:pt idx="25">
                  <c:v>14374012</c:v>
                </c:pt>
                <c:pt idx="26">
                  <c:v>13009064</c:v>
                </c:pt>
                <c:pt idx="27">
                  <c:v>12332694</c:v>
                </c:pt>
                <c:pt idx="28">
                  <c:v>12087562</c:v>
                </c:pt>
                <c:pt idx="29">
                  <c:v>10191326</c:v>
                </c:pt>
                <c:pt idx="30">
                  <c:v>11399587</c:v>
                </c:pt>
                <c:pt idx="31">
                  <c:v>8441092</c:v>
                </c:pt>
                <c:pt idx="32">
                  <c:v>10058475</c:v>
                </c:pt>
                <c:pt idx="33">
                  <c:v>11355662</c:v>
                </c:pt>
                <c:pt idx="34">
                  <c:v>10356460</c:v>
                </c:pt>
                <c:pt idx="35">
                  <c:v>8533985</c:v>
                </c:pt>
                <c:pt idx="36">
                  <c:v>23618163</c:v>
                </c:pt>
                <c:pt idx="37">
                  <c:v>13792020</c:v>
                </c:pt>
                <c:pt idx="38">
                  <c:v>22298304</c:v>
                </c:pt>
                <c:pt idx="39">
                  <c:v>12139735</c:v>
                </c:pt>
                <c:pt idx="40">
                  <c:v>14325872</c:v>
                </c:pt>
                <c:pt idx="41">
                  <c:v>11167969</c:v>
                </c:pt>
                <c:pt idx="42">
                  <c:v>29866566</c:v>
                </c:pt>
                <c:pt idx="43">
                  <c:v>29515698</c:v>
                </c:pt>
                <c:pt idx="44">
                  <c:v>32974334</c:v>
                </c:pt>
                <c:pt idx="45">
                  <c:v>18479080</c:v>
                </c:pt>
                <c:pt idx="46">
                  <c:v>19659900</c:v>
                </c:pt>
                <c:pt idx="47">
                  <c:v>17133714</c:v>
                </c:pt>
                <c:pt idx="48">
                  <c:v>20656347</c:v>
                </c:pt>
                <c:pt idx="49">
                  <c:v>35570986</c:v>
                </c:pt>
                <c:pt idx="50">
                  <c:v>34342472</c:v>
                </c:pt>
                <c:pt idx="51">
                  <c:v>54904157</c:v>
                </c:pt>
                <c:pt idx="52">
                  <c:v>50663773</c:v>
                </c:pt>
                <c:pt idx="53">
                  <c:v>36415268</c:v>
                </c:pt>
                <c:pt idx="54">
                  <c:v>36245306</c:v>
                </c:pt>
                <c:pt idx="55">
                  <c:v>23496234</c:v>
                </c:pt>
                <c:pt idx="56">
                  <c:v>23027228</c:v>
                </c:pt>
                <c:pt idx="57">
                  <c:v>32072168</c:v>
                </c:pt>
                <c:pt idx="58">
                  <c:v>20525417</c:v>
                </c:pt>
                <c:pt idx="59">
                  <c:v>20372466</c:v>
                </c:pt>
                <c:pt idx="60">
                  <c:v>35244243</c:v>
                </c:pt>
                <c:pt idx="61">
                  <c:v>24775613</c:v>
                </c:pt>
                <c:pt idx="62">
                  <c:v>22016199</c:v>
                </c:pt>
                <c:pt idx="63">
                  <c:v>21172993</c:v>
                </c:pt>
                <c:pt idx="64">
                  <c:v>29586236</c:v>
                </c:pt>
                <c:pt idx="65">
                  <c:v>12740203</c:v>
                </c:pt>
                <c:pt idx="66">
                  <c:v>16763069</c:v>
                </c:pt>
                <c:pt idx="67">
                  <c:v>24638225</c:v>
                </c:pt>
                <c:pt idx="68">
                  <c:v>22017646</c:v>
                </c:pt>
                <c:pt idx="69">
                  <c:v>15810219</c:v>
                </c:pt>
                <c:pt idx="70">
                  <c:v>11534134</c:v>
                </c:pt>
                <c:pt idx="71">
                  <c:v>14769280</c:v>
                </c:pt>
                <c:pt idx="72">
                  <c:v>22079558</c:v>
                </c:pt>
                <c:pt idx="73">
                  <c:v>16626231</c:v>
                </c:pt>
                <c:pt idx="74">
                  <c:v>16872613</c:v>
                </c:pt>
                <c:pt idx="75">
                  <c:v>13849548</c:v>
                </c:pt>
                <c:pt idx="76">
                  <c:v>18436866</c:v>
                </c:pt>
                <c:pt idx="77">
                  <c:v>8062771</c:v>
                </c:pt>
                <c:pt idx="78">
                  <c:v>16591532</c:v>
                </c:pt>
                <c:pt idx="79">
                  <c:v>11558040</c:v>
                </c:pt>
                <c:pt idx="80">
                  <c:v>9545167</c:v>
                </c:pt>
                <c:pt idx="81">
                  <c:v>13139191</c:v>
                </c:pt>
                <c:pt idx="82">
                  <c:v>12347326</c:v>
                </c:pt>
                <c:pt idx="83">
                  <c:v>10864991</c:v>
                </c:pt>
                <c:pt idx="84">
                  <c:v>8696164</c:v>
                </c:pt>
                <c:pt idx="85">
                  <c:v>8029707</c:v>
                </c:pt>
                <c:pt idx="86">
                  <c:v>9681311</c:v>
                </c:pt>
                <c:pt idx="87">
                  <c:v>16130503</c:v>
                </c:pt>
                <c:pt idx="88">
                  <c:v>13474585</c:v>
                </c:pt>
                <c:pt idx="89">
                  <c:v>13648572</c:v>
                </c:pt>
                <c:pt idx="90">
                  <c:v>10522380</c:v>
                </c:pt>
                <c:pt idx="91">
                  <c:v>18914295</c:v>
                </c:pt>
                <c:pt idx="92">
                  <c:v>12460870</c:v>
                </c:pt>
                <c:pt idx="93">
                  <c:v>11892030</c:v>
                </c:pt>
                <c:pt idx="94">
                  <c:v>14439379</c:v>
                </c:pt>
                <c:pt idx="95">
                  <c:v>9260960</c:v>
                </c:pt>
                <c:pt idx="96">
                  <c:v>15847298</c:v>
                </c:pt>
                <c:pt idx="97">
                  <c:v>10810265</c:v>
                </c:pt>
                <c:pt idx="98">
                  <c:v>19435995</c:v>
                </c:pt>
                <c:pt idx="99">
                  <c:v>17712061</c:v>
                </c:pt>
                <c:pt idx="100">
                  <c:v>8881027</c:v>
                </c:pt>
                <c:pt idx="101">
                  <c:v>19043424</c:v>
                </c:pt>
                <c:pt idx="102">
                  <c:v>10848826</c:v>
                </c:pt>
                <c:pt idx="103">
                  <c:v>11301577</c:v>
                </c:pt>
                <c:pt idx="104">
                  <c:v>34166954</c:v>
                </c:pt>
                <c:pt idx="105">
                  <c:v>26852525</c:v>
                </c:pt>
                <c:pt idx="106">
                  <c:v>18126605</c:v>
                </c:pt>
                <c:pt idx="107">
                  <c:v>18795229</c:v>
                </c:pt>
                <c:pt idx="108">
                  <c:v>19095972</c:v>
                </c:pt>
                <c:pt idx="109">
                  <c:v>9249463</c:v>
                </c:pt>
                <c:pt idx="110">
                  <c:v>12049559</c:v>
                </c:pt>
                <c:pt idx="111">
                  <c:v>13490768</c:v>
                </c:pt>
                <c:pt idx="112">
                  <c:v>9588554</c:v>
                </c:pt>
                <c:pt idx="113">
                  <c:v>12042510</c:v>
                </c:pt>
                <c:pt idx="114">
                  <c:v>10375778</c:v>
                </c:pt>
                <c:pt idx="115">
                  <c:v>19978949</c:v>
                </c:pt>
                <c:pt idx="116">
                  <c:v>17088945</c:v>
                </c:pt>
                <c:pt idx="117">
                  <c:v>14551469</c:v>
                </c:pt>
                <c:pt idx="118">
                  <c:v>13785798</c:v>
                </c:pt>
                <c:pt idx="119">
                  <c:v>11950881</c:v>
                </c:pt>
                <c:pt idx="120">
                  <c:v>22200111</c:v>
                </c:pt>
                <c:pt idx="121">
                  <c:v>26021463</c:v>
                </c:pt>
                <c:pt idx="122">
                  <c:v>14675230</c:v>
                </c:pt>
                <c:pt idx="123">
                  <c:v>14059833</c:v>
                </c:pt>
                <c:pt idx="124">
                  <c:v>19909950</c:v>
                </c:pt>
                <c:pt idx="125">
                  <c:v>14045100</c:v>
                </c:pt>
                <c:pt idx="126">
                  <c:v>15844686</c:v>
                </c:pt>
                <c:pt idx="127">
                  <c:v>14340676</c:v>
                </c:pt>
                <c:pt idx="128">
                  <c:v>11254701</c:v>
                </c:pt>
                <c:pt idx="129">
                  <c:v>14040642</c:v>
                </c:pt>
                <c:pt idx="130">
                  <c:v>13074564</c:v>
                </c:pt>
                <c:pt idx="131">
                  <c:v>15582391</c:v>
                </c:pt>
                <c:pt idx="132">
                  <c:v>25392740</c:v>
                </c:pt>
                <c:pt idx="133">
                  <c:v>21866376</c:v>
                </c:pt>
                <c:pt idx="134">
                  <c:v>11446061</c:v>
                </c:pt>
                <c:pt idx="135">
                  <c:v>14051153</c:v>
                </c:pt>
                <c:pt idx="136">
                  <c:v>16249308</c:v>
                </c:pt>
                <c:pt idx="137">
                  <c:v>19017354</c:v>
                </c:pt>
                <c:pt idx="138">
                  <c:v>42389440</c:v>
                </c:pt>
                <c:pt idx="139">
                  <c:v>21715113</c:v>
                </c:pt>
                <c:pt idx="140">
                  <c:v>22607803</c:v>
                </c:pt>
                <c:pt idx="141">
                  <c:v>20909463</c:v>
                </c:pt>
                <c:pt idx="142">
                  <c:v>17914014</c:v>
                </c:pt>
                <c:pt idx="143">
                  <c:v>16342878</c:v>
                </c:pt>
                <c:pt idx="144">
                  <c:v>24227640</c:v>
                </c:pt>
                <c:pt idx="145">
                  <c:v>20216087</c:v>
                </c:pt>
                <c:pt idx="146">
                  <c:v>17233972</c:v>
                </c:pt>
                <c:pt idx="147">
                  <c:v>18454291</c:v>
                </c:pt>
                <c:pt idx="148">
                  <c:v>17414234</c:v>
                </c:pt>
                <c:pt idx="149">
                  <c:v>11306845</c:v>
                </c:pt>
                <c:pt idx="150">
                  <c:v>19355835</c:v>
                </c:pt>
                <c:pt idx="151">
                  <c:v>14587282</c:v>
                </c:pt>
                <c:pt idx="152">
                  <c:v>19187247</c:v>
                </c:pt>
                <c:pt idx="153">
                  <c:v>31476683</c:v>
                </c:pt>
                <c:pt idx="154">
                  <c:v>23231267</c:v>
                </c:pt>
                <c:pt idx="155">
                  <c:v>19715355</c:v>
                </c:pt>
                <c:pt idx="156">
                  <c:v>17477491</c:v>
                </c:pt>
                <c:pt idx="157">
                  <c:v>19682250</c:v>
                </c:pt>
                <c:pt idx="158">
                  <c:v>16209424</c:v>
                </c:pt>
                <c:pt idx="159">
                  <c:v>22314749</c:v>
                </c:pt>
                <c:pt idx="160">
                  <c:v>13702748</c:v>
                </c:pt>
                <c:pt idx="161">
                  <c:v>13021085</c:v>
                </c:pt>
                <c:pt idx="162">
                  <c:v>12605551</c:v>
                </c:pt>
                <c:pt idx="163">
                  <c:v>17381434</c:v>
                </c:pt>
                <c:pt idx="164">
                  <c:v>10968029</c:v>
                </c:pt>
                <c:pt idx="165">
                  <c:v>11281566</c:v>
                </c:pt>
                <c:pt idx="166">
                  <c:v>13912139</c:v>
                </c:pt>
                <c:pt idx="167">
                  <c:v>24359334</c:v>
                </c:pt>
                <c:pt idx="168">
                  <c:v>13473804</c:v>
                </c:pt>
                <c:pt idx="169">
                  <c:v>11959660</c:v>
                </c:pt>
                <c:pt idx="170">
                  <c:v>12422488</c:v>
                </c:pt>
                <c:pt idx="171">
                  <c:v>10739299</c:v>
                </c:pt>
                <c:pt idx="172">
                  <c:v>13259083</c:v>
                </c:pt>
                <c:pt idx="173">
                  <c:v>14936668</c:v>
                </c:pt>
                <c:pt idx="174">
                  <c:v>15760819</c:v>
                </c:pt>
                <c:pt idx="175">
                  <c:v>22979987</c:v>
                </c:pt>
                <c:pt idx="176">
                  <c:v>16599281</c:v>
                </c:pt>
                <c:pt idx="177">
                  <c:v>13871749</c:v>
                </c:pt>
                <c:pt idx="178">
                  <c:v>16248614</c:v>
                </c:pt>
                <c:pt idx="179">
                  <c:v>24521359</c:v>
                </c:pt>
                <c:pt idx="180">
                  <c:v>12924510</c:v>
                </c:pt>
                <c:pt idx="181">
                  <c:v>20472911</c:v>
                </c:pt>
                <c:pt idx="182">
                  <c:v>17567910</c:v>
                </c:pt>
                <c:pt idx="183">
                  <c:v>12825215</c:v>
                </c:pt>
                <c:pt idx="184">
                  <c:v>16114739</c:v>
                </c:pt>
                <c:pt idx="185">
                  <c:v>10421166</c:v>
                </c:pt>
                <c:pt idx="186">
                  <c:v>13517916</c:v>
                </c:pt>
                <c:pt idx="187">
                  <c:v>22067449</c:v>
                </c:pt>
                <c:pt idx="188">
                  <c:v>9845429</c:v>
                </c:pt>
                <c:pt idx="189">
                  <c:v>12679706</c:v>
                </c:pt>
                <c:pt idx="190">
                  <c:v>12529611</c:v>
                </c:pt>
                <c:pt idx="191">
                  <c:v>15443075</c:v>
                </c:pt>
                <c:pt idx="192">
                  <c:v>20916252</c:v>
                </c:pt>
                <c:pt idx="193">
                  <c:v>14032220</c:v>
                </c:pt>
                <c:pt idx="194">
                  <c:v>11210854</c:v>
                </c:pt>
                <c:pt idx="195">
                  <c:v>11905889</c:v>
                </c:pt>
                <c:pt idx="196">
                  <c:v>19081611</c:v>
                </c:pt>
                <c:pt idx="197">
                  <c:v>23381007</c:v>
                </c:pt>
                <c:pt idx="198">
                  <c:v>39256417</c:v>
                </c:pt>
                <c:pt idx="199">
                  <c:v>22717810</c:v>
                </c:pt>
                <c:pt idx="200">
                  <c:v>17533176</c:v>
                </c:pt>
                <c:pt idx="201">
                  <c:v>14685103</c:v>
                </c:pt>
                <c:pt idx="202">
                  <c:v>14785276</c:v>
                </c:pt>
                <c:pt idx="203">
                  <c:v>19679549</c:v>
                </c:pt>
                <c:pt idx="204">
                  <c:v>16259734</c:v>
                </c:pt>
                <c:pt idx="205">
                  <c:v>15749741</c:v>
                </c:pt>
                <c:pt idx="206">
                  <c:v>10196238</c:v>
                </c:pt>
                <c:pt idx="207">
                  <c:v>9299781</c:v>
                </c:pt>
                <c:pt idx="208">
                  <c:v>12459808</c:v>
                </c:pt>
                <c:pt idx="209">
                  <c:v>13228685</c:v>
                </c:pt>
                <c:pt idx="210">
                  <c:v>22661693</c:v>
                </c:pt>
                <c:pt idx="211">
                  <c:v>19194299</c:v>
                </c:pt>
                <c:pt idx="212">
                  <c:v>13119402</c:v>
                </c:pt>
                <c:pt idx="213">
                  <c:v>15699522</c:v>
                </c:pt>
                <c:pt idx="214">
                  <c:v>5896736</c:v>
                </c:pt>
                <c:pt idx="215">
                  <c:v>10286292</c:v>
                </c:pt>
                <c:pt idx="216">
                  <c:v>14044109</c:v>
                </c:pt>
                <c:pt idx="217">
                  <c:v>16993103</c:v>
                </c:pt>
                <c:pt idx="218">
                  <c:v>13768178</c:v>
                </c:pt>
                <c:pt idx="219">
                  <c:v>12604460</c:v>
                </c:pt>
                <c:pt idx="220">
                  <c:v>11477620</c:v>
                </c:pt>
                <c:pt idx="221">
                  <c:v>10145051</c:v>
                </c:pt>
                <c:pt idx="222">
                  <c:v>28692543</c:v>
                </c:pt>
                <c:pt idx="223">
                  <c:v>23391283</c:v>
                </c:pt>
                <c:pt idx="224">
                  <c:v>16033629</c:v>
                </c:pt>
                <c:pt idx="225">
                  <c:v>17518477</c:v>
                </c:pt>
                <c:pt idx="226">
                  <c:v>25032213</c:v>
                </c:pt>
                <c:pt idx="227">
                  <c:v>37838682</c:v>
                </c:pt>
                <c:pt idx="228">
                  <c:v>20190981</c:v>
                </c:pt>
                <c:pt idx="229">
                  <c:v>15862498</c:v>
                </c:pt>
                <c:pt idx="230">
                  <c:v>18067140</c:v>
                </c:pt>
                <c:pt idx="231">
                  <c:v>24477128</c:v>
                </c:pt>
                <c:pt idx="232">
                  <c:v>26888582</c:v>
                </c:pt>
                <c:pt idx="233">
                  <c:v>30674424</c:v>
                </c:pt>
                <c:pt idx="234">
                  <c:v>22372059</c:v>
                </c:pt>
                <c:pt idx="235">
                  <c:v>18967322</c:v>
                </c:pt>
                <c:pt idx="236">
                  <c:v>14189164</c:v>
                </c:pt>
                <c:pt idx="237">
                  <c:v>23381921</c:v>
                </c:pt>
                <c:pt idx="238">
                  <c:v>11732543</c:v>
                </c:pt>
                <c:pt idx="239">
                  <c:v>16027148</c:v>
                </c:pt>
                <c:pt idx="240">
                  <c:v>15035080</c:v>
                </c:pt>
                <c:pt idx="241">
                  <c:v>17707911</c:v>
                </c:pt>
                <c:pt idx="242">
                  <c:v>21860772</c:v>
                </c:pt>
                <c:pt idx="243">
                  <c:v>14422911</c:v>
                </c:pt>
                <c:pt idx="244">
                  <c:v>14236666</c:v>
                </c:pt>
                <c:pt idx="245">
                  <c:v>15219151</c:v>
                </c:pt>
                <c:pt idx="246">
                  <c:v>17632504</c:v>
                </c:pt>
                <c:pt idx="247">
                  <c:v>26158814</c:v>
                </c:pt>
                <c:pt idx="248">
                  <c:v>23854569</c:v>
                </c:pt>
                <c:pt idx="249">
                  <c:v>11082538</c:v>
                </c:pt>
                <c:pt idx="250">
                  <c:v>12280818</c:v>
                </c:pt>
                <c:pt idx="251">
                  <c:v>9299641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4-41D4-A00F-1D5B4D594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693184"/>
        <c:axId val="881115712"/>
      </c:barChart>
      <c:lineChart>
        <c:grouping val="standard"/>
        <c:varyColors val="0"/>
        <c:ser>
          <c:idx val="0"/>
          <c:order val="0"/>
          <c:tx>
            <c:strRef>
              <c:f>'Dati di mercato'!$E$6</c:f>
              <c:strCache>
                <c:ptCount val="1"/>
                <c:pt idx="0">
                  <c:v>Prezzo  chiusura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'Dati di mercato'!$A$7:$A$258</c:f>
              <c:numCache>
                <c:formatCode>m/d/yyyy</c:formatCode>
                <c:ptCount val="252"/>
                <c:pt idx="0">
                  <c:v>43173</c:v>
                </c:pt>
                <c:pt idx="1">
                  <c:v>43174</c:v>
                </c:pt>
                <c:pt idx="2">
                  <c:v>43175</c:v>
                </c:pt>
                <c:pt idx="3">
                  <c:v>43178</c:v>
                </c:pt>
                <c:pt idx="4">
                  <c:v>43179</c:v>
                </c:pt>
                <c:pt idx="5">
                  <c:v>43180</c:v>
                </c:pt>
                <c:pt idx="6">
                  <c:v>43181</c:v>
                </c:pt>
                <c:pt idx="7">
                  <c:v>43182</c:v>
                </c:pt>
                <c:pt idx="8">
                  <c:v>43185</c:v>
                </c:pt>
                <c:pt idx="9">
                  <c:v>43186</c:v>
                </c:pt>
                <c:pt idx="10">
                  <c:v>43187</c:v>
                </c:pt>
                <c:pt idx="11">
                  <c:v>43188</c:v>
                </c:pt>
                <c:pt idx="12">
                  <c:v>43193</c:v>
                </c:pt>
                <c:pt idx="13">
                  <c:v>43194</c:v>
                </c:pt>
                <c:pt idx="14">
                  <c:v>43195</c:v>
                </c:pt>
                <c:pt idx="15">
                  <c:v>43196</c:v>
                </c:pt>
                <c:pt idx="16">
                  <c:v>43199</c:v>
                </c:pt>
                <c:pt idx="17">
                  <c:v>43200</c:v>
                </c:pt>
                <c:pt idx="18">
                  <c:v>43201</c:v>
                </c:pt>
                <c:pt idx="19">
                  <c:v>43202</c:v>
                </c:pt>
                <c:pt idx="20">
                  <c:v>43203</c:v>
                </c:pt>
                <c:pt idx="21">
                  <c:v>43206</c:v>
                </c:pt>
                <c:pt idx="22">
                  <c:v>43207</c:v>
                </c:pt>
                <c:pt idx="23">
                  <c:v>43208</c:v>
                </c:pt>
                <c:pt idx="24">
                  <c:v>43209</c:v>
                </c:pt>
                <c:pt idx="25">
                  <c:v>43210</c:v>
                </c:pt>
                <c:pt idx="26">
                  <c:v>43213</c:v>
                </c:pt>
                <c:pt idx="27">
                  <c:v>43214</c:v>
                </c:pt>
                <c:pt idx="28">
                  <c:v>43215</c:v>
                </c:pt>
                <c:pt idx="29">
                  <c:v>43216</c:v>
                </c:pt>
                <c:pt idx="30">
                  <c:v>43217</c:v>
                </c:pt>
                <c:pt idx="31">
                  <c:v>43220</c:v>
                </c:pt>
                <c:pt idx="32">
                  <c:v>43222</c:v>
                </c:pt>
                <c:pt idx="33">
                  <c:v>43223</c:v>
                </c:pt>
                <c:pt idx="34">
                  <c:v>43224</c:v>
                </c:pt>
                <c:pt idx="35">
                  <c:v>43227</c:v>
                </c:pt>
                <c:pt idx="36">
                  <c:v>43228</c:v>
                </c:pt>
                <c:pt idx="37">
                  <c:v>43229</c:v>
                </c:pt>
                <c:pt idx="38">
                  <c:v>43230</c:v>
                </c:pt>
                <c:pt idx="39">
                  <c:v>43231</c:v>
                </c:pt>
                <c:pt idx="40">
                  <c:v>43234</c:v>
                </c:pt>
                <c:pt idx="41">
                  <c:v>43235</c:v>
                </c:pt>
                <c:pt idx="42">
                  <c:v>43236</c:v>
                </c:pt>
                <c:pt idx="43">
                  <c:v>43237</c:v>
                </c:pt>
                <c:pt idx="44">
                  <c:v>43238</c:v>
                </c:pt>
                <c:pt idx="45">
                  <c:v>43241</c:v>
                </c:pt>
                <c:pt idx="46">
                  <c:v>43242</c:v>
                </c:pt>
                <c:pt idx="47">
                  <c:v>43243</c:v>
                </c:pt>
                <c:pt idx="48">
                  <c:v>43244</c:v>
                </c:pt>
                <c:pt idx="49">
                  <c:v>43245</c:v>
                </c:pt>
                <c:pt idx="50">
                  <c:v>43248</c:v>
                </c:pt>
                <c:pt idx="51">
                  <c:v>43249</c:v>
                </c:pt>
                <c:pt idx="52">
                  <c:v>43250</c:v>
                </c:pt>
                <c:pt idx="53">
                  <c:v>43251</c:v>
                </c:pt>
                <c:pt idx="54">
                  <c:v>43252</c:v>
                </c:pt>
                <c:pt idx="55">
                  <c:v>43255</c:v>
                </c:pt>
                <c:pt idx="56">
                  <c:v>43256</c:v>
                </c:pt>
                <c:pt idx="57">
                  <c:v>43257</c:v>
                </c:pt>
                <c:pt idx="58">
                  <c:v>43258</c:v>
                </c:pt>
                <c:pt idx="59">
                  <c:v>43259</c:v>
                </c:pt>
                <c:pt idx="60">
                  <c:v>43262</c:v>
                </c:pt>
                <c:pt idx="61">
                  <c:v>43263</c:v>
                </c:pt>
                <c:pt idx="62">
                  <c:v>43264</c:v>
                </c:pt>
                <c:pt idx="63">
                  <c:v>43265</c:v>
                </c:pt>
                <c:pt idx="64">
                  <c:v>43266</c:v>
                </c:pt>
                <c:pt idx="65">
                  <c:v>43269</c:v>
                </c:pt>
                <c:pt idx="66">
                  <c:v>43270</c:v>
                </c:pt>
                <c:pt idx="67">
                  <c:v>43271</c:v>
                </c:pt>
                <c:pt idx="68">
                  <c:v>43272</c:v>
                </c:pt>
                <c:pt idx="69">
                  <c:v>43273</c:v>
                </c:pt>
                <c:pt idx="70">
                  <c:v>43276</c:v>
                </c:pt>
                <c:pt idx="71">
                  <c:v>43277</c:v>
                </c:pt>
                <c:pt idx="72">
                  <c:v>43278</c:v>
                </c:pt>
                <c:pt idx="73">
                  <c:v>43279</c:v>
                </c:pt>
                <c:pt idx="74">
                  <c:v>43280</c:v>
                </c:pt>
                <c:pt idx="75">
                  <c:v>43283</c:v>
                </c:pt>
                <c:pt idx="76">
                  <c:v>43284</c:v>
                </c:pt>
                <c:pt idx="77">
                  <c:v>43285</c:v>
                </c:pt>
                <c:pt idx="78">
                  <c:v>43286</c:v>
                </c:pt>
                <c:pt idx="79">
                  <c:v>43287</c:v>
                </c:pt>
                <c:pt idx="80">
                  <c:v>43290</c:v>
                </c:pt>
                <c:pt idx="81">
                  <c:v>43291</c:v>
                </c:pt>
                <c:pt idx="82">
                  <c:v>43292</c:v>
                </c:pt>
                <c:pt idx="83">
                  <c:v>43293</c:v>
                </c:pt>
                <c:pt idx="84">
                  <c:v>43294</c:v>
                </c:pt>
                <c:pt idx="85">
                  <c:v>43297</c:v>
                </c:pt>
                <c:pt idx="86">
                  <c:v>43298</c:v>
                </c:pt>
                <c:pt idx="87">
                  <c:v>43299</c:v>
                </c:pt>
                <c:pt idx="88">
                  <c:v>43300</c:v>
                </c:pt>
                <c:pt idx="89">
                  <c:v>43301</c:v>
                </c:pt>
                <c:pt idx="90">
                  <c:v>43304</c:v>
                </c:pt>
                <c:pt idx="91">
                  <c:v>43305</c:v>
                </c:pt>
                <c:pt idx="92">
                  <c:v>43306</c:v>
                </c:pt>
                <c:pt idx="93">
                  <c:v>43307</c:v>
                </c:pt>
                <c:pt idx="94">
                  <c:v>43308</c:v>
                </c:pt>
                <c:pt idx="95">
                  <c:v>43311</c:v>
                </c:pt>
                <c:pt idx="96">
                  <c:v>43312</c:v>
                </c:pt>
                <c:pt idx="97">
                  <c:v>43313</c:v>
                </c:pt>
                <c:pt idx="98">
                  <c:v>43314</c:v>
                </c:pt>
                <c:pt idx="99">
                  <c:v>43315</c:v>
                </c:pt>
                <c:pt idx="100">
                  <c:v>43318</c:v>
                </c:pt>
                <c:pt idx="101">
                  <c:v>43319</c:v>
                </c:pt>
                <c:pt idx="102">
                  <c:v>43320</c:v>
                </c:pt>
                <c:pt idx="103">
                  <c:v>43321</c:v>
                </c:pt>
                <c:pt idx="104">
                  <c:v>43322</c:v>
                </c:pt>
                <c:pt idx="105">
                  <c:v>43325</c:v>
                </c:pt>
                <c:pt idx="106">
                  <c:v>43326</c:v>
                </c:pt>
                <c:pt idx="107">
                  <c:v>43328</c:v>
                </c:pt>
                <c:pt idx="108">
                  <c:v>43329</c:v>
                </c:pt>
                <c:pt idx="109">
                  <c:v>43332</c:v>
                </c:pt>
                <c:pt idx="110">
                  <c:v>43333</c:v>
                </c:pt>
                <c:pt idx="111">
                  <c:v>43334</c:v>
                </c:pt>
                <c:pt idx="112">
                  <c:v>43335</c:v>
                </c:pt>
                <c:pt idx="113">
                  <c:v>43336</c:v>
                </c:pt>
                <c:pt idx="114">
                  <c:v>43339</c:v>
                </c:pt>
                <c:pt idx="115">
                  <c:v>43340</c:v>
                </c:pt>
                <c:pt idx="116">
                  <c:v>43341</c:v>
                </c:pt>
                <c:pt idx="117">
                  <c:v>43342</c:v>
                </c:pt>
                <c:pt idx="118">
                  <c:v>43343</c:v>
                </c:pt>
                <c:pt idx="119">
                  <c:v>43346</c:v>
                </c:pt>
                <c:pt idx="120">
                  <c:v>43347</c:v>
                </c:pt>
                <c:pt idx="121">
                  <c:v>43348</c:v>
                </c:pt>
                <c:pt idx="122">
                  <c:v>43349</c:v>
                </c:pt>
                <c:pt idx="123">
                  <c:v>43350</c:v>
                </c:pt>
                <c:pt idx="124">
                  <c:v>43353</c:v>
                </c:pt>
                <c:pt idx="125">
                  <c:v>43354</c:v>
                </c:pt>
                <c:pt idx="126">
                  <c:v>43355</c:v>
                </c:pt>
                <c:pt idx="127">
                  <c:v>43356</c:v>
                </c:pt>
                <c:pt idx="128">
                  <c:v>43357</c:v>
                </c:pt>
                <c:pt idx="129">
                  <c:v>43360</c:v>
                </c:pt>
                <c:pt idx="130">
                  <c:v>43361</c:v>
                </c:pt>
                <c:pt idx="131">
                  <c:v>43362</c:v>
                </c:pt>
                <c:pt idx="132">
                  <c:v>43363</c:v>
                </c:pt>
                <c:pt idx="133">
                  <c:v>43364</c:v>
                </c:pt>
                <c:pt idx="134">
                  <c:v>43367</c:v>
                </c:pt>
                <c:pt idx="135">
                  <c:v>43368</c:v>
                </c:pt>
                <c:pt idx="136">
                  <c:v>43369</c:v>
                </c:pt>
                <c:pt idx="137">
                  <c:v>43370</c:v>
                </c:pt>
                <c:pt idx="138">
                  <c:v>43371</c:v>
                </c:pt>
                <c:pt idx="139">
                  <c:v>43374</c:v>
                </c:pt>
                <c:pt idx="140">
                  <c:v>43375</c:v>
                </c:pt>
                <c:pt idx="141">
                  <c:v>43376</c:v>
                </c:pt>
                <c:pt idx="142">
                  <c:v>43377</c:v>
                </c:pt>
                <c:pt idx="143">
                  <c:v>43378</c:v>
                </c:pt>
                <c:pt idx="144">
                  <c:v>43381</c:v>
                </c:pt>
                <c:pt idx="145">
                  <c:v>43382</c:v>
                </c:pt>
                <c:pt idx="146">
                  <c:v>43383</c:v>
                </c:pt>
                <c:pt idx="147">
                  <c:v>43384</c:v>
                </c:pt>
                <c:pt idx="148">
                  <c:v>43385</c:v>
                </c:pt>
                <c:pt idx="149">
                  <c:v>43388</c:v>
                </c:pt>
                <c:pt idx="150">
                  <c:v>43389</c:v>
                </c:pt>
                <c:pt idx="151">
                  <c:v>43390</c:v>
                </c:pt>
                <c:pt idx="152">
                  <c:v>43391</c:v>
                </c:pt>
                <c:pt idx="153">
                  <c:v>43392</c:v>
                </c:pt>
                <c:pt idx="154">
                  <c:v>43395</c:v>
                </c:pt>
                <c:pt idx="155">
                  <c:v>43396</c:v>
                </c:pt>
                <c:pt idx="156">
                  <c:v>43397</c:v>
                </c:pt>
                <c:pt idx="157">
                  <c:v>43398</c:v>
                </c:pt>
                <c:pt idx="158">
                  <c:v>43399</c:v>
                </c:pt>
                <c:pt idx="159">
                  <c:v>43402</c:v>
                </c:pt>
                <c:pt idx="160">
                  <c:v>43403</c:v>
                </c:pt>
                <c:pt idx="161">
                  <c:v>43404</c:v>
                </c:pt>
                <c:pt idx="162">
                  <c:v>43405</c:v>
                </c:pt>
                <c:pt idx="163">
                  <c:v>43406</c:v>
                </c:pt>
                <c:pt idx="164">
                  <c:v>43409</c:v>
                </c:pt>
                <c:pt idx="165">
                  <c:v>43410</c:v>
                </c:pt>
                <c:pt idx="166">
                  <c:v>43411</c:v>
                </c:pt>
                <c:pt idx="167">
                  <c:v>43412</c:v>
                </c:pt>
                <c:pt idx="168">
                  <c:v>43413</c:v>
                </c:pt>
                <c:pt idx="169">
                  <c:v>43416</c:v>
                </c:pt>
                <c:pt idx="170">
                  <c:v>43417</c:v>
                </c:pt>
                <c:pt idx="171">
                  <c:v>43418</c:v>
                </c:pt>
                <c:pt idx="172">
                  <c:v>43419</c:v>
                </c:pt>
                <c:pt idx="173">
                  <c:v>43420</c:v>
                </c:pt>
                <c:pt idx="174">
                  <c:v>43423</c:v>
                </c:pt>
                <c:pt idx="175">
                  <c:v>43424</c:v>
                </c:pt>
                <c:pt idx="176">
                  <c:v>43425</c:v>
                </c:pt>
                <c:pt idx="177">
                  <c:v>43426</c:v>
                </c:pt>
                <c:pt idx="178">
                  <c:v>43427</c:v>
                </c:pt>
                <c:pt idx="179">
                  <c:v>43430</c:v>
                </c:pt>
                <c:pt idx="180">
                  <c:v>43431</c:v>
                </c:pt>
                <c:pt idx="181">
                  <c:v>43432</c:v>
                </c:pt>
                <c:pt idx="182">
                  <c:v>43433</c:v>
                </c:pt>
                <c:pt idx="183">
                  <c:v>43434</c:v>
                </c:pt>
                <c:pt idx="184">
                  <c:v>43437</c:v>
                </c:pt>
                <c:pt idx="185">
                  <c:v>43438</c:v>
                </c:pt>
                <c:pt idx="186">
                  <c:v>43439</c:v>
                </c:pt>
                <c:pt idx="187">
                  <c:v>43440</c:v>
                </c:pt>
                <c:pt idx="188">
                  <c:v>43441</c:v>
                </c:pt>
                <c:pt idx="189">
                  <c:v>43444</c:v>
                </c:pt>
                <c:pt idx="190">
                  <c:v>43445</c:v>
                </c:pt>
                <c:pt idx="191">
                  <c:v>43446</c:v>
                </c:pt>
                <c:pt idx="192">
                  <c:v>43447</c:v>
                </c:pt>
                <c:pt idx="193">
                  <c:v>43448</c:v>
                </c:pt>
                <c:pt idx="194">
                  <c:v>43451</c:v>
                </c:pt>
                <c:pt idx="195">
                  <c:v>43452</c:v>
                </c:pt>
                <c:pt idx="196">
                  <c:v>43453</c:v>
                </c:pt>
                <c:pt idx="197">
                  <c:v>43454</c:v>
                </c:pt>
                <c:pt idx="198">
                  <c:v>43455</c:v>
                </c:pt>
                <c:pt idx="199">
                  <c:v>43461</c:v>
                </c:pt>
                <c:pt idx="200">
                  <c:v>43462</c:v>
                </c:pt>
                <c:pt idx="201">
                  <c:v>43467</c:v>
                </c:pt>
                <c:pt idx="202">
                  <c:v>43468</c:v>
                </c:pt>
                <c:pt idx="203">
                  <c:v>43469</c:v>
                </c:pt>
                <c:pt idx="204">
                  <c:v>43472</c:v>
                </c:pt>
                <c:pt idx="205">
                  <c:v>43473</c:v>
                </c:pt>
                <c:pt idx="206">
                  <c:v>43474</c:v>
                </c:pt>
                <c:pt idx="207">
                  <c:v>43475</c:v>
                </c:pt>
                <c:pt idx="208">
                  <c:v>43476</c:v>
                </c:pt>
                <c:pt idx="209">
                  <c:v>43479</c:v>
                </c:pt>
                <c:pt idx="210">
                  <c:v>43480</c:v>
                </c:pt>
                <c:pt idx="211">
                  <c:v>43481</c:v>
                </c:pt>
                <c:pt idx="212">
                  <c:v>43482</c:v>
                </c:pt>
                <c:pt idx="213">
                  <c:v>43483</c:v>
                </c:pt>
                <c:pt idx="214">
                  <c:v>43486</c:v>
                </c:pt>
                <c:pt idx="215">
                  <c:v>43487</c:v>
                </c:pt>
                <c:pt idx="216">
                  <c:v>43488</c:v>
                </c:pt>
                <c:pt idx="217">
                  <c:v>43489</c:v>
                </c:pt>
                <c:pt idx="218">
                  <c:v>43490</c:v>
                </c:pt>
                <c:pt idx="219">
                  <c:v>43493</c:v>
                </c:pt>
                <c:pt idx="220">
                  <c:v>43494</c:v>
                </c:pt>
                <c:pt idx="221">
                  <c:v>43495</c:v>
                </c:pt>
                <c:pt idx="222">
                  <c:v>43496</c:v>
                </c:pt>
                <c:pt idx="223">
                  <c:v>43497</c:v>
                </c:pt>
                <c:pt idx="224">
                  <c:v>43500</c:v>
                </c:pt>
                <c:pt idx="225">
                  <c:v>43501</c:v>
                </c:pt>
                <c:pt idx="226">
                  <c:v>43502</c:v>
                </c:pt>
                <c:pt idx="227">
                  <c:v>43503</c:v>
                </c:pt>
                <c:pt idx="228">
                  <c:v>43504</c:v>
                </c:pt>
                <c:pt idx="229">
                  <c:v>43507</c:v>
                </c:pt>
                <c:pt idx="230">
                  <c:v>43508</c:v>
                </c:pt>
                <c:pt idx="231">
                  <c:v>43509</c:v>
                </c:pt>
                <c:pt idx="232">
                  <c:v>43510</c:v>
                </c:pt>
                <c:pt idx="233">
                  <c:v>43511</c:v>
                </c:pt>
                <c:pt idx="234">
                  <c:v>43514</c:v>
                </c:pt>
                <c:pt idx="235">
                  <c:v>43515</c:v>
                </c:pt>
                <c:pt idx="236">
                  <c:v>43516</c:v>
                </c:pt>
                <c:pt idx="237">
                  <c:v>43517</c:v>
                </c:pt>
                <c:pt idx="238">
                  <c:v>43518</c:v>
                </c:pt>
                <c:pt idx="239">
                  <c:v>43521</c:v>
                </c:pt>
                <c:pt idx="240">
                  <c:v>43522</c:v>
                </c:pt>
                <c:pt idx="241">
                  <c:v>43523</c:v>
                </c:pt>
                <c:pt idx="242">
                  <c:v>43524</c:v>
                </c:pt>
                <c:pt idx="243">
                  <c:v>43525</c:v>
                </c:pt>
                <c:pt idx="244">
                  <c:v>43528</c:v>
                </c:pt>
                <c:pt idx="245">
                  <c:v>43529</c:v>
                </c:pt>
                <c:pt idx="246">
                  <c:v>43530</c:v>
                </c:pt>
                <c:pt idx="247">
                  <c:v>43531</c:v>
                </c:pt>
                <c:pt idx="248">
                  <c:v>43532</c:v>
                </c:pt>
                <c:pt idx="249">
                  <c:v>43535</c:v>
                </c:pt>
                <c:pt idx="250">
                  <c:v>43536</c:v>
                </c:pt>
                <c:pt idx="251">
                  <c:v>43537</c:v>
                </c:pt>
              </c:numCache>
            </c:numRef>
          </c:cat>
          <c:val>
            <c:numRef>
              <c:f>'Dati di mercato'!$E$7:$E$258</c:f>
              <c:numCache>
                <c:formatCode>_-* #\ ##0.000_-;\-* #\ ##0.000_-;_-* "-"??_-;_-@_-</c:formatCode>
                <c:ptCount val="252"/>
                <c:pt idx="0">
                  <c:v>16.61</c:v>
                </c:pt>
                <c:pt idx="1">
                  <c:v>17.001999999999999</c:v>
                </c:pt>
                <c:pt idx="2">
                  <c:v>17.216000000000001</c:v>
                </c:pt>
                <c:pt idx="3">
                  <c:v>17.155999999999999</c:v>
                </c:pt>
                <c:pt idx="4">
                  <c:v>17.236000000000001</c:v>
                </c:pt>
                <c:pt idx="5">
                  <c:v>17.04</c:v>
                </c:pt>
                <c:pt idx="6">
                  <c:v>16.783999999999999</c:v>
                </c:pt>
                <c:pt idx="7">
                  <c:v>16.896000000000001</c:v>
                </c:pt>
                <c:pt idx="8">
                  <c:v>16.495999999999999</c:v>
                </c:pt>
                <c:pt idx="9">
                  <c:v>16.611999999999998</c:v>
                </c:pt>
                <c:pt idx="10">
                  <c:v>16.826000000000001</c:v>
                </c:pt>
                <c:pt idx="11">
                  <c:v>16.988</c:v>
                </c:pt>
                <c:pt idx="12">
                  <c:v>17.010000000000002</c:v>
                </c:pt>
                <c:pt idx="13">
                  <c:v>16.934000000000001</c:v>
                </c:pt>
                <c:pt idx="14">
                  <c:v>17.344000000000001</c:v>
                </c:pt>
                <c:pt idx="15">
                  <c:v>17.277999999999999</c:v>
                </c:pt>
                <c:pt idx="16">
                  <c:v>17.297999999999998</c:v>
                </c:pt>
                <c:pt idx="17">
                  <c:v>17.149999999999999</c:v>
                </c:pt>
                <c:pt idx="18">
                  <c:v>16.838000000000001</c:v>
                </c:pt>
                <c:pt idx="19">
                  <c:v>17.244</c:v>
                </c:pt>
                <c:pt idx="20">
                  <c:v>17.2</c:v>
                </c:pt>
                <c:pt idx="21">
                  <c:v>17.265999999999998</c:v>
                </c:pt>
                <c:pt idx="22">
                  <c:v>17.635999999999999</c:v>
                </c:pt>
                <c:pt idx="23">
                  <c:v>17.763999999999999</c:v>
                </c:pt>
                <c:pt idx="24">
                  <c:v>17.867999999999999</c:v>
                </c:pt>
                <c:pt idx="25">
                  <c:v>17.98</c:v>
                </c:pt>
                <c:pt idx="26">
                  <c:v>18.148</c:v>
                </c:pt>
                <c:pt idx="27">
                  <c:v>18.212</c:v>
                </c:pt>
                <c:pt idx="28">
                  <c:v>18.059999999999999</c:v>
                </c:pt>
                <c:pt idx="29">
                  <c:v>18.173999999999999</c:v>
                </c:pt>
                <c:pt idx="30">
                  <c:v>17.899999999999999</c:v>
                </c:pt>
                <c:pt idx="31">
                  <c:v>17.974</c:v>
                </c:pt>
                <c:pt idx="32">
                  <c:v>17.95</c:v>
                </c:pt>
                <c:pt idx="33">
                  <c:v>17.63</c:v>
                </c:pt>
                <c:pt idx="34">
                  <c:v>17.73</c:v>
                </c:pt>
                <c:pt idx="35">
                  <c:v>17.893999999999998</c:v>
                </c:pt>
                <c:pt idx="36">
                  <c:v>17.326000000000001</c:v>
                </c:pt>
                <c:pt idx="37">
                  <c:v>17.538</c:v>
                </c:pt>
                <c:pt idx="38">
                  <c:v>17.86</c:v>
                </c:pt>
                <c:pt idx="39">
                  <c:v>17.937999999999999</c:v>
                </c:pt>
                <c:pt idx="40">
                  <c:v>17.79</c:v>
                </c:pt>
                <c:pt idx="41">
                  <c:v>17.84</c:v>
                </c:pt>
                <c:pt idx="42">
                  <c:v>16.998000000000001</c:v>
                </c:pt>
                <c:pt idx="43">
                  <c:v>16.681999999999999</c:v>
                </c:pt>
                <c:pt idx="44">
                  <c:v>16.22</c:v>
                </c:pt>
                <c:pt idx="45">
                  <c:v>16.29</c:v>
                </c:pt>
                <c:pt idx="46">
                  <c:v>16.686</c:v>
                </c:pt>
                <c:pt idx="47">
                  <c:v>16.314</c:v>
                </c:pt>
                <c:pt idx="48">
                  <c:v>16.018000000000001</c:v>
                </c:pt>
                <c:pt idx="49">
                  <c:v>15.39</c:v>
                </c:pt>
                <c:pt idx="50">
                  <c:v>14.8</c:v>
                </c:pt>
                <c:pt idx="51">
                  <c:v>13.97</c:v>
                </c:pt>
                <c:pt idx="52">
                  <c:v>14.17</c:v>
                </c:pt>
                <c:pt idx="53">
                  <c:v>14.134</c:v>
                </c:pt>
                <c:pt idx="54">
                  <c:v>14.69</c:v>
                </c:pt>
                <c:pt idx="55">
                  <c:v>14.568</c:v>
                </c:pt>
                <c:pt idx="56">
                  <c:v>14.05</c:v>
                </c:pt>
                <c:pt idx="57">
                  <c:v>14.178000000000001</c:v>
                </c:pt>
                <c:pt idx="58">
                  <c:v>13.946</c:v>
                </c:pt>
                <c:pt idx="59">
                  <c:v>13.6</c:v>
                </c:pt>
                <c:pt idx="60">
                  <c:v>14.442</c:v>
                </c:pt>
                <c:pt idx="61">
                  <c:v>14.49</c:v>
                </c:pt>
                <c:pt idx="62">
                  <c:v>14.696</c:v>
                </c:pt>
                <c:pt idx="63">
                  <c:v>14.52</c:v>
                </c:pt>
                <c:pt idx="64">
                  <c:v>14.308</c:v>
                </c:pt>
                <c:pt idx="65">
                  <c:v>14.356</c:v>
                </c:pt>
                <c:pt idx="66">
                  <c:v>14.465999999999999</c:v>
                </c:pt>
                <c:pt idx="67">
                  <c:v>14.866</c:v>
                </c:pt>
                <c:pt idx="68">
                  <c:v>14.384</c:v>
                </c:pt>
                <c:pt idx="69">
                  <c:v>14.538</c:v>
                </c:pt>
                <c:pt idx="70">
                  <c:v>14.257999999999999</c:v>
                </c:pt>
                <c:pt idx="71">
                  <c:v>14.13</c:v>
                </c:pt>
                <c:pt idx="72">
                  <c:v>13.875999999999999</c:v>
                </c:pt>
                <c:pt idx="73">
                  <c:v>14.074</c:v>
                </c:pt>
                <c:pt idx="74">
                  <c:v>14.295999999999999</c:v>
                </c:pt>
                <c:pt idx="75">
                  <c:v>14.244</c:v>
                </c:pt>
                <c:pt idx="76">
                  <c:v>14.67</c:v>
                </c:pt>
                <c:pt idx="77">
                  <c:v>14.638</c:v>
                </c:pt>
                <c:pt idx="78">
                  <c:v>14.683999999999999</c:v>
                </c:pt>
                <c:pt idx="79">
                  <c:v>14.688000000000001</c:v>
                </c:pt>
                <c:pt idx="80">
                  <c:v>14.827999999999999</c:v>
                </c:pt>
                <c:pt idx="81">
                  <c:v>14.59</c:v>
                </c:pt>
                <c:pt idx="82">
                  <c:v>14.32</c:v>
                </c:pt>
                <c:pt idx="83">
                  <c:v>14.33</c:v>
                </c:pt>
                <c:pt idx="84">
                  <c:v>14.282</c:v>
                </c:pt>
                <c:pt idx="85">
                  <c:v>14.316000000000001</c:v>
                </c:pt>
                <c:pt idx="86">
                  <c:v>14.385999999999999</c:v>
                </c:pt>
                <c:pt idx="87">
                  <c:v>14.17</c:v>
                </c:pt>
                <c:pt idx="88">
                  <c:v>13.944000000000001</c:v>
                </c:pt>
                <c:pt idx="89">
                  <c:v>13.96</c:v>
                </c:pt>
                <c:pt idx="90">
                  <c:v>14.016</c:v>
                </c:pt>
                <c:pt idx="91">
                  <c:v>14.513999999999999</c:v>
                </c:pt>
                <c:pt idx="92">
                  <c:v>14.522</c:v>
                </c:pt>
                <c:pt idx="93">
                  <c:v>14.734</c:v>
                </c:pt>
                <c:pt idx="94">
                  <c:v>14.917999999999999</c:v>
                </c:pt>
                <c:pt idx="95">
                  <c:v>15.004</c:v>
                </c:pt>
                <c:pt idx="96">
                  <c:v>15.164</c:v>
                </c:pt>
                <c:pt idx="97">
                  <c:v>14.86</c:v>
                </c:pt>
                <c:pt idx="98">
                  <c:v>14.226000000000001</c:v>
                </c:pt>
                <c:pt idx="99">
                  <c:v>14.394</c:v>
                </c:pt>
                <c:pt idx="100">
                  <c:v>14.378</c:v>
                </c:pt>
                <c:pt idx="101">
                  <c:v>14.792</c:v>
                </c:pt>
                <c:pt idx="102">
                  <c:v>14.74</c:v>
                </c:pt>
                <c:pt idx="103">
                  <c:v>14.46</c:v>
                </c:pt>
                <c:pt idx="104">
                  <c:v>13.776</c:v>
                </c:pt>
                <c:pt idx="105">
                  <c:v>13.42</c:v>
                </c:pt>
                <c:pt idx="106">
                  <c:v>13.146000000000001</c:v>
                </c:pt>
                <c:pt idx="107">
                  <c:v>13.002000000000001</c:v>
                </c:pt>
                <c:pt idx="108">
                  <c:v>12.94</c:v>
                </c:pt>
                <c:pt idx="109">
                  <c:v>12.907999999999999</c:v>
                </c:pt>
                <c:pt idx="110">
                  <c:v>13.182</c:v>
                </c:pt>
                <c:pt idx="111">
                  <c:v>13.276</c:v>
                </c:pt>
                <c:pt idx="112">
                  <c:v>13.125999999999999</c:v>
                </c:pt>
                <c:pt idx="113">
                  <c:v>13.196</c:v>
                </c:pt>
                <c:pt idx="114">
                  <c:v>13.016</c:v>
                </c:pt>
                <c:pt idx="115">
                  <c:v>12.676</c:v>
                </c:pt>
                <c:pt idx="116">
                  <c:v>12.726000000000001</c:v>
                </c:pt>
                <c:pt idx="117">
                  <c:v>12.598000000000001</c:v>
                </c:pt>
                <c:pt idx="118">
                  <c:v>12.433999999999999</c:v>
                </c:pt>
                <c:pt idx="119">
                  <c:v>12.492000000000001</c:v>
                </c:pt>
                <c:pt idx="120">
                  <c:v>13</c:v>
                </c:pt>
                <c:pt idx="121">
                  <c:v>13.23</c:v>
                </c:pt>
                <c:pt idx="122">
                  <c:v>13.087999999999999</c:v>
                </c:pt>
                <c:pt idx="123">
                  <c:v>12.942</c:v>
                </c:pt>
                <c:pt idx="124">
                  <c:v>13.545999999999999</c:v>
                </c:pt>
                <c:pt idx="125">
                  <c:v>13.378</c:v>
                </c:pt>
                <c:pt idx="126">
                  <c:v>13.34</c:v>
                </c:pt>
                <c:pt idx="127">
                  <c:v>13.416</c:v>
                </c:pt>
                <c:pt idx="128">
                  <c:v>13.385999999999999</c:v>
                </c:pt>
                <c:pt idx="129">
                  <c:v>13.736000000000001</c:v>
                </c:pt>
                <c:pt idx="130">
                  <c:v>13.708</c:v>
                </c:pt>
                <c:pt idx="131">
                  <c:v>13.904</c:v>
                </c:pt>
                <c:pt idx="132">
                  <c:v>14.05</c:v>
                </c:pt>
                <c:pt idx="133">
                  <c:v>14.082000000000001</c:v>
                </c:pt>
                <c:pt idx="134">
                  <c:v>13.962</c:v>
                </c:pt>
                <c:pt idx="135">
                  <c:v>14.327999999999999</c:v>
                </c:pt>
                <c:pt idx="136">
                  <c:v>14.135999999999999</c:v>
                </c:pt>
                <c:pt idx="137">
                  <c:v>13.9</c:v>
                </c:pt>
                <c:pt idx="138">
                  <c:v>12.964</c:v>
                </c:pt>
                <c:pt idx="139">
                  <c:v>12.66</c:v>
                </c:pt>
                <c:pt idx="140">
                  <c:v>12.426</c:v>
                </c:pt>
                <c:pt idx="141">
                  <c:v>12.516</c:v>
                </c:pt>
                <c:pt idx="142">
                  <c:v>12.596</c:v>
                </c:pt>
                <c:pt idx="143">
                  <c:v>12.412000000000001</c:v>
                </c:pt>
                <c:pt idx="144">
                  <c:v>11.97</c:v>
                </c:pt>
                <c:pt idx="145">
                  <c:v>12.114000000000001</c:v>
                </c:pt>
                <c:pt idx="146">
                  <c:v>12.154</c:v>
                </c:pt>
                <c:pt idx="147">
                  <c:v>11.938000000000001</c:v>
                </c:pt>
                <c:pt idx="148">
                  <c:v>11.914</c:v>
                </c:pt>
                <c:pt idx="149">
                  <c:v>11.917999999999999</c:v>
                </c:pt>
                <c:pt idx="150">
                  <c:v>12.013999999999999</c:v>
                </c:pt>
                <c:pt idx="151">
                  <c:v>12.052</c:v>
                </c:pt>
                <c:pt idx="152">
                  <c:v>11.641999999999999</c:v>
                </c:pt>
                <c:pt idx="153">
                  <c:v>11.53</c:v>
                </c:pt>
                <c:pt idx="154">
                  <c:v>11.308</c:v>
                </c:pt>
                <c:pt idx="155">
                  <c:v>11.276</c:v>
                </c:pt>
                <c:pt idx="156">
                  <c:v>10.896000000000001</c:v>
                </c:pt>
                <c:pt idx="157">
                  <c:v>11.14</c:v>
                </c:pt>
                <c:pt idx="158">
                  <c:v>10.974</c:v>
                </c:pt>
                <c:pt idx="159">
                  <c:v>11.448</c:v>
                </c:pt>
                <c:pt idx="160">
                  <c:v>11.37</c:v>
                </c:pt>
                <c:pt idx="161">
                  <c:v>11.316000000000001</c:v>
                </c:pt>
                <c:pt idx="162">
                  <c:v>11.432</c:v>
                </c:pt>
                <c:pt idx="163">
                  <c:v>11.8</c:v>
                </c:pt>
                <c:pt idx="164">
                  <c:v>11.587999999999999</c:v>
                </c:pt>
                <c:pt idx="165">
                  <c:v>11.657999999999999</c:v>
                </c:pt>
                <c:pt idx="166">
                  <c:v>11.805999999999999</c:v>
                </c:pt>
                <c:pt idx="167">
                  <c:v>11.356</c:v>
                </c:pt>
                <c:pt idx="168">
                  <c:v>11.23</c:v>
                </c:pt>
                <c:pt idx="169">
                  <c:v>11.023999999999999</c:v>
                </c:pt>
                <c:pt idx="170">
                  <c:v>11.23</c:v>
                </c:pt>
                <c:pt idx="171">
                  <c:v>11.058</c:v>
                </c:pt>
                <c:pt idx="172">
                  <c:v>10.994</c:v>
                </c:pt>
                <c:pt idx="173">
                  <c:v>10.894</c:v>
                </c:pt>
                <c:pt idx="174">
                  <c:v>10.824</c:v>
                </c:pt>
                <c:pt idx="175">
                  <c:v>10.52</c:v>
                </c:pt>
                <c:pt idx="176">
                  <c:v>10.712</c:v>
                </c:pt>
                <c:pt idx="177">
                  <c:v>10.64</c:v>
                </c:pt>
                <c:pt idx="178">
                  <c:v>10.862</c:v>
                </c:pt>
                <c:pt idx="179">
                  <c:v>11.464</c:v>
                </c:pt>
                <c:pt idx="180">
                  <c:v>11.438000000000001</c:v>
                </c:pt>
                <c:pt idx="181">
                  <c:v>11.654</c:v>
                </c:pt>
                <c:pt idx="182">
                  <c:v>11.516</c:v>
                </c:pt>
                <c:pt idx="183">
                  <c:v>11.385999999999999</c:v>
                </c:pt>
                <c:pt idx="184">
                  <c:v>11.73</c:v>
                </c:pt>
                <c:pt idx="185">
                  <c:v>11.494</c:v>
                </c:pt>
                <c:pt idx="186">
                  <c:v>11.63</c:v>
                </c:pt>
                <c:pt idx="187">
                  <c:v>10.981999999999999</c:v>
                </c:pt>
                <c:pt idx="188">
                  <c:v>10.932</c:v>
                </c:pt>
                <c:pt idx="189">
                  <c:v>10.646000000000001</c:v>
                </c:pt>
                <c:pt idx="190">
                  <c:v>10.54</c:v>
                </c:pt>
                <c:pt idx="191">
                  <c:v>10.802</c:v>
                </c:pt>
                <c:pt idx="192">
                  <c:v>10.936</c:v>
                </c:pt>
                <c:pt idx="193">
                  <c:v>10.805999999999999</c:v>
                </c:pt>
                <c:pt idx="194">
                  <c:v>10.548</c:v>
                </c:pt>
                <c:pt idx="195">
                  <c:v>10.468</c:v>
                </c:pt>
                <c:pt idx="196">
                  <c:v>10.747999999999999</c:v>
                </c:pt>
                <c:pt idx="197">
                  <c:v>10.210000000000001</c:v>
                </c:pt>
                <c:pt idx="198">
                  <c:v>9.8219999999999992</c:v>
                </c:pt>
                <c:pt idx="199">
                  <c:v>9.5960000000000001</c:v>
                </c:pt>
                <c:pt idx="200">
                  <c:v>9.8940000000000001</c:v>
                </c:pt>
                <c:pt idx="201">
                  <c:v>9.7720000000000002</c:v>
                </c:pt>
                <c:pt idx="202">
                  <c:v>9.6340000000000003</c:v>
                </c:pt>
                <c:pt idx="203">
                  <c:v>10.208</c:v>
                </c:pt>
                <c:pt idx="204">
                  <c:v>10.478</c:v>
                </c:pt>
                <c:pt idx="205">
                  <c:v>10.305999999999999</c:v>
                </c:pt>
                <c:pt idx="206">
                  <c:v>10.382</c:v>
                </c:pt>
                <c:pt idx="207">
                  <c:v>10.507999999999999</c:v>
                </c:pt>
                <c:pt idx="208">
                  <c:v>10.592000000000001</c:v>
                </c:pt>
                <c:pt idx="209">
                  <c:v>10.39</c:v>
                </c:pt>
                <c:pt idx="210">
                  <c:v>10.061999999999999</c:v>
                </c:pt>
                <c:pt idx="211">
                  <c:v>10.648</c:v>
                </c:pt>
                <c:pt idx="212">
                  <c:v>10.586</c:v>
                </c:pt>
                <c:pt idx="213">
                  <c:v>10.667999999999999</c:v>
                </c:pt>
                <c:pt idx="214">
                  <c:v>10.634</c:v>
                </c:pt>
                <c:pt idx="215">
                  <c:v>10.406000000000001</c:v>
                </c:pt>
                <c:pt idx="216">
                  <c:v>10.577999999999999</c:v>
                </c:pt>
                <c:pt idx="217">
                  <c:v>10.66</c:v>
                </c:pt>
                <c:pt idx="218">
                  <c:v>10.667999999999999</c:v>
                </c:pt>
                <c:pt idx="219">
                  <c:v>10.722</c:v>
                </c:pt>
                <c:pt idx="220">
                  <c:v>10.59</c:v>
                </c:pt>
                <c:pt idx="221">
                  <c:v>10.507999999999999</c:v>
                </c:pt>
                <c:pt idx="222">
                  <c:v>10.087999999999999</c:v>
                </c:pt>
                <c:pt idx="223">
                  <c:v>9.8119999999999994</c:v>
                </c:pt>
                <c:pt idx="224">
                  <c:v>9.69</c:v>
                </c:pt>
                <c:pt idx="225">
                  <c:v>9.9</c:v>
                </c:pt>
                <c:pt idx="226">
                  <c:v>10.332000000000001</c:v>
                </c:pt>
                <c:pt idx="227">
                  <c:v>10.134</c:v>
                </c:pt>
                <c:pt idx="228">
                  <c:v>10.236000000000001</c:v>
                </c:pt>
                <c:pt idx="229">
                  <c:v>10.428000000000001</c:v>
                </c:pt>
                <c:pt idx="230">
                  <c:v>10.67</c:v>
                </c:pt>
                <c:pt idx="231">
                  <c:v>10.9</c:v>
                </c:pt>
                <c:pt idx="232">
                  <c:v>10.66</c:v>
                </c:pt>
                <c:pt idx="233">
                  <c:v>11.224</c:v>
                </c:pt>
                <c:pt idx="234">
                  <c:v>11.577999999999999</c:v>
                </c:pt>
                <c:pt idx="235">
                  <c:v>11.416</c:v>
                </c:pt>
                <c:pt idx="236">
                  <c:v>11.43</c:v>
                </c:pt>
                <c:pt idx="237">
                  <c:v>11.114000000000001</c:v>
                </c:pt>
                <c:pt idx="238">
                  <c:v>11.14</c:v>
                </c:pt>
                <c:pt idx="239">
                  <c:v>11.465999999999999</c:v>
                </c:pt>
                <c:pt idx="240">
                  <c:v>11.468</c:v>
                </c:pt>
                <c:pt idx="241">
                  <c:v>11.714</c:v>
                </c:pt>
                <c:pt idx="242">
                  <c:v>11.965999999999999</c:v>
                </c:pt>
                <c:pt idx="243">
                  <c:v>11.984</c:v>
                </c:pt>
                <c:pt idx="244">
                  <c:v>11.87</c:v>
                </c:pt>
                <c:pt idx="245">
                  <c:v>11.824</c:v>
                </c:pt>
                <c:pt idx="246">
                  <c:v>11.84</c:v>
                </c:pt>
                <c:pt idx="247">
                  <c:v>11.481999999999999</c:v>
                </c:pt>
                <c:pt idx="248">
                  <c:v>11.192</c:v>
                </c:pt>
                <c:pt idx="249">
                  <c:v>11.478</c:v>
                </c:pt>
                <c:pt idx="250">
                  <c:v>11.423999999999999</c:v>
                </c:pt>
                <c:pt idx="251">
                  <c:v>11.58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34-41D4-A00F-1D5B4D594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335808"/>
        <c:axId val="881115136"/>
      </c:lineChart>
      <c:dateAx>
        <c:axId val="8813358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1115136"/>
        <c:crosses val="autoZero"/>
        <c:auto val="1"/>
        <c:lblOffset val="100"/>
        <c:baseTimeUnit val="days"/>
      </c:dateAx>
      <c:valAx>
        <c:axId val="88111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0_-;\-* #\ ##0.0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1335808"/>
        <c:crosses val="autoZero"/>
        <c:crossBetween val="between"/>
      </c:valAx>
      <c:valAx>
        <c:axId val="8811157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1693184"/>
        <c:crosses val="max"/>
        <c:crossBetween val="between"/>
      </c:valAx>
      <c:catAx>
        <c:axId val="881693184"/>
        <c:scaling>
          <c:orientation val="minMax"/>
        </c:scaling>
        <c:delete val="1"/>
        <c:axPos val="b"/>
        <c:majorTickMark val="out"/>
        <c:minorTickMark val="none"/>
        <c:tickLblPos val="nextTo"/>
        <c:crossAx val="881115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398781</xdr:colOff>
      <xdr:row>35</xdr:row>
      <xdr:rowOff>46786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52381" cy="67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35</xdr:row>
      <xdr:rowOff>76200</xdr:rowOff>
    </xdr:from>
    <xdr:to>
      <xdr:col>22</xdr:col>
      <xdr:colOff>531669</xdr:colOff>
      <xdr:row>60</xdr:row>
      <xdr:rowOff>189890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6743700"/>
          <a:ext cx="13847619" cy="48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1133475</xdr:colOff>
      <xdr:row>9</xdr:row>
      <xdr:rowOff>138111</xdr:rowOff>
    </xdr:from>
    <xdr:to>
      <xdr:col>11</xdr:col>
      <xdr:colOff>1085850</xdr:colOff>
      <xdr:row>27</xdr:row>
      <xdr:rowOff>47624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workbookViewId="0">
      <selection sqref="A1:A1048576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58"/>
  <sheetViews>
    <sheetView showGridLines="0" topLeftCell="H1" workbookViewId="0">
      <selection activeCell="T13" sqref="T13"/>
    </sheetView>
  </sheetViews>
  <sheetFormatPr defaultColWidth="9.1796875" defaultRowHeight="14" x14ac:dyDescent="0.3"/>
  <cols>
    <col min="1" max="1" width="24.453125" style="1" bestFit="1" customWidth="1"/>
    <col min="2" max="13" width="17.26953125" style="1" customWidth="1"/>
    <col min="14" max="14" width="20.54296875" style="1" bestFit="1" customWidth="1"/>
    <col min="15" max="17" width="17.26953125" style="1" customWidth="1"/>
    <col min="18" max="18" width="9.1796875" style="1"/>
    <col min="19" max="21" width="17.26953125" style="1" customWidth="1"/>
    <col min="22" max="22" width="24.453125" style="1" customWidth="1"/>
    <col min="23" max="16384" width="9.1796875" style="1"/>
  </cols>
  <sheetData>
    <row r="1" spans="1:23" x14ac:dyDescent="0.3">
      <c r="A1" s="52" t="s">
        <v>35</v>
      </c>
      <c r="B1" s="53"/>
      <c r="C1" s="53"/>
      <c r="D1" s="53"/>
      <c r="E1" s="53"/>
      <c r="F1" s="54"/>
      <c r="G1" s="32"/>
      <c r="H1" s="33"/>
      <c r="I1" s="33"/>
      <c r="J1" s="33"/>
      <c r="K1" s="33"/>
      <c r="L1" s="33"/>
    </row>
    <row r="2" spans="1:23" x14ac:dyDescent="0.3">
      <c r="A2" s="55"/>
      <c r="B2" s="56"/>
      <c r="C2" s="56"/>
      <c r="D2" s="56"/>
      <c r="E2" s="56"/>
      <c r="F2" s="57"/>
      <c r="G2" s="32"/>
      <c r="H2" s="33"/>
      <c r="I2" s="33"/>
      <c r="J2" s="33"/>
      <c r="K2" s="33"/>
      <c r="L2" s="33"/>
    </row>
    <row r="3" spans="1:23" x14ac:dyDescent="0.3">
      <c r="A3" s="58"/>
      <c r="B3" s="59"/>
      <c r="C3" s="59"/>
      <c r="D3" s="59"/>
      <c r="E3" s="59"/>
      <c r="F3" s="60"/>
      <c r="G3" s="32"/>
      <c r="H3" s="33"/>
      <c r="I3" s="33"/>
      <c r="J3" s="33"/>
      <c r="K3" s="33"/>
      <c r="L3" s="33"/>
    </row>
    <row r="4" spans="1:23" x14ac:dyDescent="0.3">
      <c r="A4" s="5" t="s">
        <v>7</v>
      </c>
      <c r="P4" s="5" t="s">
        <v>8</v>
      </c>
      <c r="S4" s="5" t="s">
        <v>16</v>
      </c>
    </row>
    <row r="6" spans="1:23" ht="37.5" x14ac:dyDescent="0.3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1"/>
      <c r="H6" s="11" t="s">
        <v>9</v>
      </c>
      <c r="I6" s="45" t="s">
        <v>29</v>
      </c>
      <c r="J6" s="46" t="s">
        <v>30</v>
      </c>
      <c r="K6" s="47" t="s">
        <v>31</v>
      </c>
      <c r="L6" s="11"/>
      <c r="M6" s="11"/>
      <c r="N6" s="10" t="s">
        <v>27</v>
      </c>
      <c r="O6" s="11"/>
      <c r="P6" s="10" t="s">
        <v>0</v>
      </c>
      <c r="Q6" s="10" t="s">
        <v>6</v>
      </c>
      <c r="R6" s="12"/>
      <c r="S6" s="15" t="s">
        <v>17</v>
      </c>
      <c r="T6" s="15" t="s">
        <v>19</v>
      </c>
      <c r="V6" s="51" t="s">
        <v>20</v>
      </c>
      <c r="W6" s="51"/>
    </row>
    <row r="7" spans="1:23" ht="14.5" x14ac:dyDescent="0.35">
      <c r="A7" s="2">
        <v>43173</v>
      </c>
      <c r="B7" s="34">
        <v>16.87</v>
      </c>
      <c r="C7" s="34">
        <v>16.552</v>
      </c>
      <c r="D7" s="34">
        <v>16.984000000000002</v>
      </c>
      <c r="E7" s="34">
        <v>16.61</v>
      </c>
      <c r="F7" s="3">
        <v>13827639</v>
      </c>
      <c r="G7" s="3"/>
      <c r="H7" s="36" t="s">
        <v>32</v>
      </c>
      <c r="I7" s="39">
        <f>+MAX(E200:E258)</f>
        <v>11.984</v>
      </c>
      <c r="J7" s="39">
        <f>+MAX(E135:E258)</f>
        <v>14.327999999999999</v>
      </c>
      <c r="K7" s="40">
        <f>+MAX(E7:E258)</f>
        <v>18.212</v>
      </c>
      <c r="L7" s="3"/>
      <c r="M7" s="3"/>
      <c r="N7" s="28">
        <v>6.71</v>
      </c>
      <c r="O7" s="3"/>
      <c r="P7" s="2">
        <v>43173</v>
      </c>
      <c r="Q7">
        <v>374.94</v>
      </c>
      <c r="S7" s="14" t="s">
        <v>15</v>
      </c>
      <c r="T7" s="14" t="s">
        <v>14</v>
      </c>
      <c r="V7" s="1" t="s">
        <v>21</v>
      </c>
      <c r="W7" s="16">
        <v>0.05</v>
      </c>
    </row>
    <row r="8" spans="1:23" ht="14.5" x14ac:dyDescent="0.35">
      <c r="A8" s="2">
        <v>43174</v>
      </c>
      <c r="B8" s="34">
        <v>16.611999999999998</v>
      </c>
      <c r="C8" s="34">
        <v>16.463999999999999</v>
      </c>
      <c r="D8" s="34">
        <v>17.007999999999999</v>
      </c>
      <c r="E8" s="34">
        <v>17.001999999999999</v>
      </c>
      <c r="F8" s="3">
        <v>19477795</v>
      </c>
      <c r="G8" s="3"/>
      <c r="H8" s="37" t="s">
        <v>33</v>
      </c>
      <c r="I8" s="50">
        <f>+AVERAGE(E200:E258)</f>
        <v>10.731050847457626</v>
      </c>
      <c r="J8" s="41">
        <f>+AVERAGE(E135:E258)</f>
        <v>11.319758064516128</v>
      </c>
      <c r="K8" s="42">
        <f>+AVERAGE(E7:E258)</f>
        <v>13.32665079365079</v>
      </c>
      <c r="L8" s="3"/>
      <c r="M8" s="3"/>
      <c r="N8" s="3"/>
      <c r="O8" s="3"/>
      <c r="P8" s="2">
        <v>43174</v>
      </c>
      <c r="Q8">
        <v>376.88</v>
      </c>
      <c r="S8" s="13" t="s">
        <v>18</v>
      </c>
      <c r="T8" s="13" t="s">
        <v>18</v>
      </c>
      <c r="V8" s="1" t="s">
        <v>22</v>
      </c>
      <c r="W8" s="17">
        <v>6.3E-2</v>
      </c>
    </row>
    <row r="9" spans="1:23" ht="14.5" x14ac:dyDescent="0.35">
      <c r="A9" s="2">
        <v>43175</v>
      </c>
      <c r="B9" s="34">
        <v>17.344000000000001</v>
      </c>
      <c r="C9" s="34">
        <v>17.021999999999998</v>
      </c>
      <c r="D9" s="34">
        <v>17.344000000000001</v>
      </c>
      <c r="E9" s="34">
        <v>17.216000000000001</v>
      </c>
      <c r="F9" s="3">
        <v>26185731</v>
      </c>
      <c r="G9" s="3"/>
      <c r="H9" s="38" t="s">
        <v>34</v>
      </c>
      <c r="I9" s="43">
        <f>+MIN(E200:E258)</f>
        <v>9.5960000000000001</v>
      </c>
      <c r="J9" s="43">
        <f>+MIN(E135:E258)</f>
        <v>9.5960000000000001</v>
      </c>
      <c r="K9" s="44">
        <f>+MIN(E7:E258)</f>
        <v>9.5960000000000001</v>
      </c>
      <c r="L9" s="3"/>
      <c r="M9" s="3"/>
      <c r="N9" s="3"/>
      <c r="O9" s="3"/>
      <c r="P9" s="2">
        <v>43175</v>
      </c>
      <c r="Q9">
        <v>377.71</v>
      </c>
      <c r="S9" s="27">
        <v>5.0000000000000001E-4</v>
      </c>
      <c r="T9" s="27">
        <v>1.7100000000000001E-2</v>
      </c>
    </row>
    <row r="10" spans="1:23" ht="14.5" x14ac:dyDescent="0.35">
      <c r="A10" s="2">
        <v>43178</v>
      </c>
      <c r="B10" s="34">
        <v>17.146000000000001</v>
      </c>
      <c r="C10" s="34">
        <v>17.065999999999999</v>
      </c>
      <c r="D10" s="34">
        <v>17.315999999999999</v>
      </c>
      <c r="E10" s="34">
        <v>17.155999999999999</v>
      </c>
      <c r="F10" s="3">
        <v>9766414</v>
      </c>
      <c r="G10" s="3"/>
      <c r="H10" s="3"/>
      <c r="I10" s="3"/>
      <c r="J10" s="35"/>
      <c r="K10" s="3"/>
      <c r="L10" s="3"/>
      <c r="M10" s="3"/>
      <c r="N10" s="3"/>
      <c r="O10" s="3"/>
      <c r="P10" s="2">
        <v>43178</v>
      </c>
      <c r="Q10">
        <v>373.68</v>
      </c>
      <c r="S10" s="27">
        <v>6.6E-3</v>
      </c>
      <c r="T10" s="27">
        <v>3.8100000000000002E-2</v>
      </c>
    </row>
    <row r="11" spans="1:23" ht="14.5" x14ac:dyDescent="0.35">
      <c r="A11" s="2">
        <v>43179</v>
      </c>
      <c r="B11" s="34">
        <v>17.14</v>
      </c>
      <c r="C11" s="34">
        <v>17.138000000000002</v>
      </c>
      <c r="D11" s="34">
        <v>17.353999999999999</v>
      </c>
      <c r="E11" s="34">
        <v>17.236000000000001</v>
      </c>
      <c r="F11" s="3">
        <v>9592130</v>
      </c>
      <c r="G11" s="3"/>
      <c r="H11" s="3"/>
      <c r="I11" s="3"/>
      <c r="J11" s="3"/>
      <c r="K11" s="3"/>
      <c r="L11" s="3"/>
      <c r="M11" s="3"/>
      <c r="N11" s="3"/>
      <c r="O11" s="3"/>
      <c r="P11" s="2">
        <v>43179</v>
      </c>
      <c r="Q11">
        <v>375.57</v>
      </c>
      <c r="T11" s="6"/>
    </row>
    <row r="12" spans="1:23" ht="14.5" x14ac:dyDescent="0.35">
      <c r="A12" s="2">
        <v>43180</v>
      </c>
      <c r="B12" s="34">
        <v>17.277999999999999</v>
      </c>
      <c r="C12" s="34">
        <v>16.841999999999999</v>
      </c>
      <c r="D12" s="34">
        <v>17.309999999999999</v>
      </c>
      <c r="E12" s="34">
        <v>17.04</v>
      </c>
      <c r="F12" s="3">
        <v>10559545</v>
      </c>
      <c r="G12" s="3"/>
      <c r="H12" s="3"/>
      <c r="I12" s="3"/>
      <c r="J12" s="3"/>
      <c r="K12" s="3"/>
      <c r="L12" s="3"/>
      <c r="M12" s="3"/>
      <c r="N12" s="3"/>
      <c r="O12" s="3"/>
      <c r="P12" s="2">
        <v>43180</v>
      </c>
      <c r="Q12">
        <v>374.96</v>
      </c>
      <c r="S12" s="1" t="s">
        <v>22</v>
      </c>
      <c r="T12" s="17">
        <v>1.6E-2</v>
      </c>
    </row>
    <row r="13" spans="1:23" ht="14.5" x14ac:dyDescent="0.35">
      <c r="A13" s="2">
        <v>43181</v>
      </c>
      <c r="B13" s="34">
        <v>16.920000000000002</v>
      </c>
      <c r="C13" s="34">
        <v>16.62</v>
      </c>
      <c r="D13" s="34">
        <v>17.117999999999999</v>
      </c>
      <c r="E13" s="34">
        <v>16.783999999999999</v>
      </c>
      <c r="F13" s="3">
        <v>12873751</v>
      </c>
      <c r="G13" s="3"/>
      <c r="H13" s="3"/>
      <c r="I13" s="3"/>
      <c r="J13" s="3"/>
      <c r="K13" s="3"/>
      <c r="L13" s="3"/>
      <c r="M13" s="3"/>
      <c r="N13" s="3"/>
      <c r="O13" s="3"/>
      <c r="P13" s="2">
        <v>43181</v>
      </c>
      <c r="Q13">
        <v>369.15</v>
      </c>
    </row>
    <row r="14" spans="1:23" ht="14.5" x14ac:dyDescent="0.35">
      <c r="A14" s="2">
        <v>43182</v>
      </c>
      <c r="B14" s="34">
        <v>16.622</v>
      </c>
      <c r="C14" s="34">
        <v>16.54</v>
      </c>
      <c r="D14" s="34">
        <v>16.954000000000001</v>
      </c>
      <c r="E14" s="34">
        <v>16.896000000000001</v>
      </c>
      <c r="F14" s="3">
        <v>16370558</v>
      </c>
      <c r="G14" s="3"/>
      <c r="H14" s="3"/>
      <c r="I14" s="3"/>
      <c r="J14" s="3"/>
      <c r="K14" s="3"/>
      <c r="L14" s="3"/>
      <c r="M14" s="3"/>
      <c r="N14" s="3"/>
      <c r="O14" s="3"/>
      <c r="P14" s="2">
        <v>43182</v>
      </c>
      <c r="Q14">
        <v>365.82</v>
      </c>
    </row>
    <row r="15" spans="1:23" ht="14.5" x14ac:dyDescent="0.35">
      <c r="A15" s="2">
        <v>43185</v>
      </c>
      <c r="B15" s="34">
        <v>16.905999999999999</v>
      </c>
      <c r="C15" s="34">
        <v>16.462</v>
      </c>
      <c r="D15" s="34">
        <v>16.948</v>
      </c>
      <c r="E15" s="34">
        <v>16.495999999999999</v>
      </c>
      <c r="F15" s="3">
        <v>13047701</v>
      </c>
      <c r="G15" s="3"/>
      <c r="H15" s="3"/>
      <c r="I15" s="3"/>
      <c r="J15" s="3"/>
      <c r="K15" s="3"/>
      <c r="L15" s="3"/>
      <c r="M15" s="3"/>
      <c r="N15" s="3"/>
      <c r="O15" s="3"/>
      <c r="P15" s="2">
        <v>43185</v>
      </c>
      <c r="Q15">
        <v>363.18</v>
      </c>
    </row>
    <row r="16" spans="1:23" ht="14.5" x14ac:dyDescent="0.35">
      <c r="A16" s="2">
        <v>43186</v>
      </c>
      <c r="B16" s="34">
        <v>16.739999999999998</v>
      </c>
      <c r="C16" s="34">
        <v>16.574000000000002</v>
      </c>
      <c r="D16" s="34">
        <v>16.768000000000001</v>
      </c>
      <c r="E16" s="34">
        <v>16.611999999999998</v>
      </c>
      <c r="F16" s="3">
        <v>11315553</v>
      </c>
      <c r="G16" s="3"/>
      <c r="H16" s="3"/>
      <c r="I16" s="3"/>
      <c r="J16" s="3"/>
      <c r="K16" s="3"/>
      <c r="L16" s="3"/>
      <c r="M16" s="3"/>
      <c r="N16" s="3"/>
      <c r="O16" s="3"/>
      <c r="P16" s="2">
        <v>43186</v>
      </c>
      <c r="Q16">
        <v>367.57</v>
      </c>
    </row>
    <row r="17" spans="1:17" ht="14.5" x14ac:dyDescent="0.35">
      <c r="A17" s="2">
        <v>43187</v>
      </c>
      <c r="B17" s="34">
        <v>16.5</v>
      </c>
      <c r="C17" s="34">
        <v>16.437999999999999</v>
      </c>
      <c r="D17" s="34">
        <v>16.826000000000001</v>
      </c>
      <c r="E17" s="34">
        <v>16.826000000000001</v>
      </c>
      <c r="F17" s="3">
        <v>13906790</v>
      </c>
      <c r="G17" s="3"/>
      <c r="H17" s="3"/>
      <c r="I17" s="3"/>
      <c r="J17" s="3"/>
      <c r="K17" s="3"/>
      <c r="L17" s="3"/>
      <c r="M17" s="3"/>
      <c r="N17" s="3"/>
      <c r="O17" s="3"/>
      <c r="P17" s="2">
        <v>43187</v>
      </c>
      <c r="Q17">
        <v>369.26</v>
      </c>
    </row>
    <row r="18" spans="1:17" ht="14.5" x14ac:dyDescent="0.35">
      <c r="A18" s="2">
        <v>43188</v>
      </c>
      <c r="B18" s="34">
        <v>16.792000000000002</v>
      </c>
      <c r="C18" s="34">
        <v>16.792000000000002</v>
      </c>
      <c r="D18" s="34">
        <v>17.138000000000002</v>
      </c>
      <c r="E18" s="34">
        <v>16.988</v>
      </c>
      <c r="F18" s="3">
        <v>11132106</v>
      </c>
      <c r="G18" s="3"/>
      <c r="H18" s="3"/>
      <c r="I18" s="3"/>
      <c r="J18" s="3"/>
      <c r="K18" s="3"/>
      <c r="L18" s="3"/>
      <c r="M18" s="3"/>
      <c r="N18" s="3"/>
      <c r="O18" s="3"/>
      <c r="P18" s="2">
        <v>43188</v>
      </c>
      <c r="Q18">
        <v>370.87</v>
      </c>
    </row>
    <row r="19" spans="1:17" ht="14.5" x14ac:dyDescent="0.35">
      <c r="A19" s="2">
        <v>43193</v>
      </c>
      <c r="B19" s="34">
        <v>16.916</v>
      </c>
      <c r="C19" s="34">
        <v>16.815999999999999</v>
      </c>
      <c r="D19" s="34">
        <v>17.135999999999999</v>
      </c>
      <c r="E19" s="34">
        <v>17.010000000000002</v>
      </c>
      <c r="F19" s="3">
        <v>10158394</v>
      </c>
      <c r="G19" s="3"/>
      <c r="H19" s="3"/>
      <c r="I19" s="3"/>
      <c r="J19" s="3"/>
      <c r="K19" s="3"/>
      <c r="L19" s="3"/>
      <c r="M19" s="3"/>
      <c r="N19" s="3"/>
      <c r="O19" s="3"/>
      <c r="P19" s="2">
        <v>43193</v>
      </c>
      <c r="Q19">
        <v>369.07</v>
      </c>
    </row>
    <row r="20" spans="1:17" ht="14.5" x14ac:dyDescent="0.35">
      <c r="A20" s="2">
        <v>43194</v>
      </c>
      <c r="B20" s="34">
        <v>16.984000000000002</v>
      </c>
      <c r="C20" s="34">
        <v>16.754000000000001</v>
      </c>
      <c r="D20" s="34">
        <v>17.056000000000001</v>
      </c>
      <c r="E20" s="34">
        <v>16.934000000000001</v>
      </c>
      <c r="F20" s="3">
        <v>10358919</v>
      </c>
      <c r="G20" s="3"/>
      <c r="H20" s="3"/>
      <c r="I20" s="3"/>
      <c r="J20" s="3"/>
      <c r="K20" s="3"/>
      <c r="L20" s="3"/>
      <c r="M20" s="3"/>
      <c r="N20" s="3"/>
      <c r="O20" s="3"/>
      <c r="P20" s="2">
        <v>43194</v>
      </c>
      <c r="Q20">
        <v>367.33</v>
      </c>
    </row>
    <row r="21" spans="1:17" ht="14.5" x14ac:dyDescent="0.35">
      <c r="A21" s="2">
        <v>43195</v>
      </c>
      <c r="B21" s="34">
        <v>17.149999999999999</v>
      </c>
      <c r="C21" s="34">
        <v>17.074000000000002</v>
      </c>
      <c r="D21" s="34">
        <v>17.376000000000001</v>
      </c>
      <c r="E21" s="34">
        <v>17.344000000000001</v>
      </c>
      <c r="F21" s="3">
        <v>14308907</v>
      </c>
      <c r="G21" s="3"/>
      <c r="H21" s="3"/>
      <c r="I21" s="3"/>
      <c r="J21" s="3"/>
      <c r="K21" s="3"/>
      <c r="L21" s="3"/>
      <c r="M21" s="3"/>
      <c r="N21" s="3"/>
      <c r="O21" s="3"/>
      <c r="P21" s="2">
        <v>43195</v>
      </c>
      <c r="Q21">
        <v>376.13</v>
      </c>
    </row>
    <row r="22" spans="1:17" ht="14.5" x14ac:dyDescent="0.35">
      <c r="A22" s="2">
        <v>43196</v>
      </c>
      <c r="B22" s="34">
        <v>17.399999999999999</v>
      </c>
      <c r="C22" s="34">
        <v>17.224</v>
      </c>
      <c r="D22" s="34">
        <v>17.54</v>
      </c>
      <c r="E22" s="34">
        <v>17.277999999999999</v>
      </c>
      <c r="F22" s="3">
        <v>14787297</v>
      </c>
      <c r="G22" s="3"/>
      <c r="H22" s="3"/>
      <c r="I22" s="3"/>
      <c r="J22" s="3"/>
      <c r="K22" s="3"/>
      <c r="L22" s="3"/>
      <c r="M22" s="3"/>
      <c r="N22" s="3"/>
      <c r="O22" s="3"/>
      <c r="P22" s="2">
        <v>43196</v>
      </c>
      <c r="Q22">
        <v>374.82</v>
      </c>
    </row>
    <row r="23" spans="1:17" ht="14.5" x14ac:dyDescent="0.35">
      <c r="A23" s="2">
        <v>43199</v>
      </c>
      <c r="B23" s="34">
        <v>17.34</v>
      </c>
      <c r="C23" s="34">
        <v>17.141999999999999</v>
      </c>
      <c r="D23" s="34">
        <v>17.5</v>
      </c>
      <c r="E23" s="34">
        <v>17.297999999999998</v>
      </c>
      <c r="F23" s="3">
        <v>10027425</v>
      </c>
      <c r="G23" s="3"/>
      <c r="H23" s="3"/>
      <c r="I23" s="3"/>
      <c r="J23" s="3"/>
      <c r="K23" s="3"/>
      <c r="L23" s="3"/>
      <c r="M23" s="3"/>
      <c r="N23" s="3"/>
      <c r="O23" s="3"/>
      <c r="P23" s="2">
        <v>43199</v>
      </c>
      <c r="Q23">
        <v>375.3</v>
      </c>
    </row>
    <row r="24" spans="1:17" ht="14.5" x14ac:dyDescent="0.35">
      <c r="A24" s="2">
        <v>43200</v>
      </c>
      <c r="B24" s="34">
        <v>17.37</v>
      </c>
      <c r="C24" s="34">
        <v>17.088000000000001</v>
      </c>
      <c r="D24" s="34">
        <v>17.385999999999999</v>
      </c>
      <c r="E24" s="34">
        <v>17.149999999999999</v>
      </c>
      <c r="F24" s="3">
        <v>13624348</v>
      </c>
      <c r="G24" s="3"/>
      <c r="H24" s="3"/>
      <c r="I24" s="3"/>
      <c r="J24" s="3"/>
      <c r="K24" s="3"/>
      <c r="L24" s="3"/>
      <c r="M24" s="3"/>
      <c r="N24" s="3"/>
      <c r="O24" s="3"/>
      <c r="P24" s="2">
        <v>43200</v>
      </c>
      <c r="Q24">
        <v>378.42</v>
      </c>
    </row>
    <row r="25" spans="1:17" ht="14.5" x14ac:dyDescent="0.35">
      <c r="A25" s="2">
        <v>43201</v>
      </c>
      <c r="B25" s="34">
        <v>17.149999999999999</v>
      </c>
      <c r="C25" s="34">
        <v>16.835999999999999</v>
      </c>
      <c r="D25" s="34">
        <v>17.204000000000001</v>
      </c>
      <c r="E25" s="34">
        <v>16.838000000000001</v>
      </c>
      <c r="F25" s="3">
        <v>11979435</v>
      </c>
      <c r="G25" s="3"/>
      <c r="H25" s="3"/>
      <c r="I25" s="3"/>
      <c r="J25" s="3"/>
      <c r="K25" s="3"/>
      <c r="L25" s="3"/>
      <c r="M25" s="3"/>
      <c r="N25" s="3"/>
      <c r="O25" s="3"/>
      <c r="P25" s="2">
        <v>43201</v>
      </c>
      <c r="Q25">
        <v>376.18</v>
      </c>
    </row>
    <row r="26" spans="1:17" ht="14.5" x14ac:dyDescent="0.35">
      <c r="A26" s="2">
        <v>43202</v>
      </c>
      <c r="B26" s="34">
        <v>16.866</v>
      </c>
      <c r="C26" s="34">
        <v>16.841999999999999</v>
      </c>
      <c r="D26" s="34">
        <v>17.244</v>
      </c>
      <c r="E26" s="34">
        <v>17.244</v>
      </c>
      <c r="F26" s="3">
        <v>12838310</v>
      </c>
      <c r="G26" s="3"/>
      <c r="H26" s="3"/>
      <c r="I26" s="3"/>
      <c r="J26" s="3"/>
      <c r="K26" s="3"/>
      <c r="L26" s="3"/>
      <c r="M26" s="3"/>
      <c r="N26" s="3"/>
      <c r="O26" s="3"/>
      <c r="P26" s="2">
        <v>43202</v>
      </c>
      <c r="Q26">
        <v>378.82</v>
      </c>
    </row>
    <row r="27" spans="1:17" ht="14.5" x14ac:dyDescent="0.35">
      <c r="A27" s="2">
        <v>43203</v>
      </c>
      <c r="B27" s="34">
        <v>17.244</v>
      </c>
      <c r="C27" s="34">
        <v>17.154</v>
      </c>
      <c r="D27" s="34">
        <v>17.457999999999998</v>
      </c>
      <c r="E27" s="34">
        <v>17.2</v>
      </c>
      <c r="F27" s="3">
        <v>10890247</v>
      </c>
      <c r="G27" s="3"/>
      <c r="H27" s="3"/>
      <c r="I27" s="3"/>
      <c r="J27" s="3"/>
      <c r="K27" s="3"/>
      <c r="L27" s="3"/>
      <c r="M27" s="3"/>
      <c r="N27" s="3"/>
      <c r="O27" s="3"/>
      <c r="P27" s="2">
        <v>43203</v>
      </c>
      <c r="Q27">
        <v>379.2</v>
      </c>
    </row>
    <row r="28" spans="1:17" ht="14.5" x14ac:dyDescent="0.35">
      <c r="A28" s="2">
        <v>43206</v>
      </c>
      <c r="B28" s="34">
        <v>17.173999999999999</v>
      </c>
      <c r="C28" s="34">
        <v>17.173999999999999</v>
      </c>
      <c r="D28" s="34">
        <v>17.382000000000001</v>
      </c>
      <c r="E28" s="34">
        <v>17.265999999999998</v>
      </c>
      <c r="F28" s="3">
        <v>8098905</v>
      </c>
      <c r="G28" s="3"/>
      <c r="H28" s="3"/>
      <c r="I28" s="3"/>
      <c r="J28" s="3"/>
      <c r="K28" s="3"/>
      <c r="L28" s="3"/>
      <c r="M28" s="3"/>
      <c r="N28" s="3"/>
      <c r="O28" s="3"/>
      <c r="P28" s="2">
        <v>43206</v>
      </c>
      <c r="Q28">
        <v>377.74</v>
      </c>
    </row>
    <row r="29" spans="1:17" ht="14.5" x14ac:dyDescent="0.35">
      <c r="A29" s="2">
        <v>43207</v>
      </c>
      <c r="B29" s="34">
        <v>17.332000000000001</v>
      </c>
      <c r="C29" s="34">
        <v>17.332000000000001</v>
      </c>
      <c r="D29" s="34">
        <v>17.648</v>
      </c>
      <c r="E29" s="34">
        <v>17.635999999999999</v>
      </c>
      <c r="F29" s="3">
        <v>15189513</v>
      </c>
      <c r="G29" s="3"/>
      <c r="H29" s="3"/>
      <c r="I29" s="3"/>
      <c r="J29" s="3"/>
      <c r="K29" s="3"/>
      <c r="L29" s="3"/>
      <c r="M29" s="3"/>
      <c r="N29" s="3"/>
      <c r="O29" s="3"/>
      <c r="P29" s="2">
        <v>43207</v>
      </c>
      <c r="Q29">
        <v>380.77</v>
      </c>
    </row>
    <row r="30" spans="1:17" ht="14.5" x14ac:dyDescent="0.35">
      <c r="A30" s="2">
        <v>43208</v>
      </c>
      <c r="B30" s="34">
        <v>17.66</v>
      </c>
      <c r="C30" s="34">
        <v>17.542000000000002</v>
      </c>
      <c r="D30" s="34">
        <v>17.797999999999998</v>
      </c>
      <c r="E30" s="34">
        <v>17.763999999999999</v>
      </c>
      <c r="F30" s="3">
        <v>12529563</v>
      </c>
      <c r="G30" s="3"/>
      <c r="H30" s="3"/>
      <c r="I30" s="3"/>
      <c r="J30" s="3"/>
      <c r="K30" s="3"/>
      <c r="L30" s="3"/>
      <c r="M30" s="3"/>
      <c r="N30" s="3"/>
      <c r="O30" s="3"/>
      <c r="P30" s="2">
        <v>43208</v>
      </c>
      <c r="Q30">
        <v>381.86</v>
      </c>
    </row>
    <row r="31" spans="1:17" ht="14.5" x14ac:dyDescent="0.35">
      <c r="A31" s="2">
        <v>43209</v>
      </c>
      <c r="B31" s="34">
        <v>17.77</v>
      </c>
      <c r="C31" s="34">
        <v>17.72</v>
      </c>
      <c r="D31" s="34">
        <v>17.873999999999999</v>
      </c>
      <c r="E31" s="34">
        <v>17.867999999999999</v>
      </c>
      <c r="F31" s="3">
        <v>10385504</v>
      </c>
      <c r="G31" s="3"/>
      <c r="H31" s="3"/>
      <c r="I31" s="3"/>
      <c r="J31" s="3"/>
      <c r="K31" s="3"/>
      <c r="L31" s="3"/>
      <c r="M31" s="3"/>
      <c r="N31" s="3"/>
      <c r="O31" s="3"/>
      <c r="P31" s="2">
        <v>43209</v>
      </c>
      <c r="Q31">
        <v>381.95</v>
      </c>
    </row>
    <row r="32" spans="1:17" ht="14.5" x14ac:dyDescent="0.35">
      <c r="A32" s="2">
        <v>43210</v>
      </c>
      <c r="B32" s="34">
        <v>17.898</v>
      </c>
      <c r="C32" s="34">
        <v>17.808</v>
      </c>
      <c r="D32" s="34">
        <v>18.02</v>
      </c>
      <c r="E32" s="34">
        <v>17.98</v>
      </c>
      <c r="F32" s="3">
        <v>14374012</v>
      </c>
      <c r="G32" s="3"/>
      <c r="H32" s="3"/>
      <c r="I32" s="3"/>
      <c r="J32" s="3"/>
      <c r="K32" s="3"/>
      <c r="L32" s="3"/>
      <c r="M32" s="3"/>
      <c r="N32" s="3"/>
      <c r="O32" s="3"/>
      <c r="P32" s="2">
        <v>43210</v>
      </c>
      <c r="Q32">
        <v>381.84</v>
      </c>
    </row>
    <row r="33" spans="1:17" ht="14.5" x14ac:dyDescent="0.35">
      <c r="A33" s="2">
        <v>43213</v>
      </c>
      <c r="B33" s="34">
        <v>17.8</v>
      </c>
      <c r="C33" s="34">
        <v>17.75</v>
      </c>
      <c r="D33" s="34">
        <v>18.190000000000001</v>
      </c>
      <c r="E33" s="34">
        <v>18.148</v>
      </c>
      <c r="F33" s="3">
        <v>13009064</v>
      </c>
      <c r="G33" s="3"/>
      <c r="H33" s="3"/>
      <c r="I33" s="3"/>
      <c r="J33" s="3"/>
      <c r="K33" s="3"/>
      <c r="L33" s="3"/>
      <c r="M33" s="3"/>
      <c r="N33" s="3"/>
      <c r="O33" s="3"/>
      <c r="P33" s="2">
        <v>43213</v>
      </c>
      <c r="Q33">
        <v>383.18</v>
      </c>
    </row>
    <row r="34" spans="1:17" ht="14.5" x14ac:dyDescent="0.35">
      <c r="A34" s="2">
        <v>43214</v>
      </c>
      <c r="B34" s="34">
        <v>18.100000000000001</v>
      </c>
      <c r="C34" s="34">
        <v>18.027999999999999</v>
      </c>
      <c r="D34" s="34">
        <v>18.22</v>
      </c>
      <c r="E34" s="34">
        <v>18.212</v>
      </c>
      <c r="F34" s="3">
        <v>12332694</v>
      </c>
      <c r="G34" s="3"/>
      <c r="H34" s="3"/>
      <c r="I34" s="3"/>
      <c r="J34" s="3"/>
      <c r="K34" s="3"/>
      <c r="L34" s="3"/>
      <c r="M34" s="3"/>
      <c r="N34" s="3"/>
      <c r="O34" s="3"/>
      <c r="P34" s="2">
        <v>43214</v>
      </c>
      <c r="Q34">
        <v>383.11</v>
      </c>
    </row>
    <row r="35" spans="1:17" ht="14.5" x14ac:dyDescent="0.35">
      <c r="A35" s="2">
        <v>43215</v>
      </c>
      <c r="B35" s="34">
        <v>18.13</v>
      </c>
      <c r="C35" s="34">
        <v>17.844000000000001</v>
      </c>
      <c r="D35" s="34">
        <v>18.245999999999999</v>
      </c>
      <c r="E35" s="34">
        <v>18.059999999999999</v>
      </c>
      <c r="F35" s="3">
        <v>12087562</v>
      </c>
      <c r="G35" s="3"/>
      <c r="H35" s="3"/>
      <c r="I35" s="3"/>
      <c r="J35" s="3"/>
      <c r="K35" s="3"/>
      <c r="L35" s="3"/>
      <c r="M35" s="3"/>
      <c r="N35" s="3"/>
      <c r="O35" s="3"/>
      <c r="P35" s="2">
        <v>43215</v>
      </c>
      <c r="Q35">
        <v>380.17</v>
      </c>
    </row>
    <row r="36" spans="1:17" ht="14.5" x14ac:dyDescent="0.35">
      <c r="A36" s="2">
        <v>43216</v>
      </c>
      <c r="B36" s="34">
        <v>18.079999999999998</v>
      </c>
      <c r="C36" s="34">
        <v>18.021999999999998</v>
      </c>
      <c r="D36" s="34">
        <v>18.222000000000001</v>
      </c>
      <c r="E36" s="34">
        <v>18.173999999999999</v>
      </c>
      <c r="F36" s="3">
        <v>10191326</v>
      </c>
      <c r="G36" s="3"/>
      <c r="H36" s="3"/>
      <c r="I36" s="3"/>
      <c r="J36" s="3"/>
      <c r="K36" s="3"/>
      <c r="L36" s="3"/>
      <c r="M36" s="3"/>
      <c r="N36" s="3"/>
      <c r="O36" s="3"/>
      <c r="P36" s="2">
        <v>43216</v>
      </c>
      <c r="Q36">
        <v>383.75</v>
      </c>
    </row>
    <row r="37" spans="1:17" ht="14.5" x14ac:dyDescent="0.35">
      <c r="A37" s="2">
        <v>43217</v>
      </c>
      <c r="B37" s="34">
        <v>18.13</v>
      </c>
      <c r="C37" s="34">
        <v>17.809999999999999</v>
      </c>
      <c r="D37" s="34">
        <v>18.181999999999999</v>
      </c>
      <c r="E37" s="34">
        <v>17.899999999999999</v>
      </c>
      <c r="F37" s="3">
        <v>11399587</v>
      </c>
      <c r="G37" s="3"/>
      <c r="H37" s="3"/>
      <c r="I37" s="3"/>
      <c r="J37" s="3"/>
      <c r="K37" s="3"/>
      <c r="L37" s="3"/>
      <c r="M37" s="3"/>
      <c r="N37" s="3"/>
      <c r="O37" s="3"/>
      <c r="P37" s="2">
        <v>43217</v>
      </c>
      <c r="Q37">
        <v>384.64</v>
      </c>
    </row>
    <row r="38" spans="1:17" ht="14.5" x14ac:dyDescent="0.35">
      <c r="A38" s="2">
        <v>43220</v>
      </c>
      <c r="B38" s="34">
        <v>17.899999999999999</v>
      </c>
      <c r="C38" s="34">
        <v>17.827999999999999</v>
      </c>
      <c r="D38" s="34">
        <v>18.013999999999999</v>
      </c>
      <c r="E38" s="34">
        <v>17.974</v>
      </c>
      <c r="F38" s="3">
        <v>8441092</v>
      </c>
      <c r="G38" s="3"/>
      <c r="H38" s="3"/>
      <c r="I38" s="3"/>
      <c r="J38" s="3"/>
      <c r="K38" s="3"/>
      <c r="L38" s="3"/>
      <c r="M38" s="3"/>
      <c r="N38" s="3"/>
      <c r="O38" s="3"/>
      <c r="P38" s="2">
        <v>43220</v>
      </c>
      <c r="Q38">
        <v>385.32</v>
      </c>
    </row>
    <row r="39" spans="1:17" ht="14.5" x14ac:dyDescent="0.35">
      <c r="A39" s="2">
        <v>43222</v>
      </c>
      <c r="B39" s="34">
        <v>18.03</v>
      </c>
      <c r="C39" s="34">
        <v>17.884</v>
      </c>
      <c r="D39" s="34">
        <v>18.065999999999999</v>
      </c>
      <c r="E39" s="34">
        <v>17.95</v>
      </c>
      <c r="F39" s="3">
        <v>10058475</v>
      </c>
      <c r="G39" s="3"/>
      <c r="H39" s="3"/>
      <c r="I39" s="3"/>
      <c r="J39" s="3"/>
      <c r="K39" s="3"/>
      <c r="L39" s="3"/>
      <c r="M39" s="3"/>
      <c r="N39" s="3"/>
      <c r="O39" s="3"/>
      <c r="P39" s="2">
        <v>43222</v>
      </c>
      <c r="Q39">
        <v>387.44</v>
      </c>
    </row>
    <row r="40" spans="1:17" ht="14.5" x14ac:dyDescent="0.35">
      <c r="A40" s="2">
        <v>43223</v>
      </c>
      <c r="B40" s="34">
        <v>17.95</v>
      </c>
      <c r="C40" s="34">
        <v>17.59</v>
      </c>
      <c r="D40" s="34">
        <v>17.995999999999999</v>
      </c>
      <c r="E40" s="34">
        <v>17.63</v>
      </c>
      <c r="F40" s="3">
        <v>11355662</v>
      </c>
      <c r="G40" s="3"/>
      <c r="H40" s="3"/>
      <c r="I40" s="3"/>
      <c r="J40" s="3"/>
      <c r="K40" s="3"/>
      <c r="L40" s="3"/>
      <c r="M40" s="3"/>
      <c r="N40" s="3"/>
      <c r="O40" s="3"/>
      <c r="P40" s="2">
        <v>43223</v>
      </c>
      <c r="Q40">
        <v>384.62</v>
      </c>
    </row>
    <row r="41" spans="1:17" ht="14.5" x14ac:dyDescent="0.35">
      <c r="A41" s="2">
        <v>43224</v>
      </c>
      <c r="B41" s="34">
        <v>17.649999999999999</v>
      </c>
      <c r="C41" s="34">
        <v>17.489999999999998</v>
      </c>
      <c r="D41" s="34">
        <v>17.808</v>
      </c>
      <c r="E41" s="34">
        <v>17.73</v>
      </c>
      <c r="F41" s="3">
        <v>10356460</v>
      </c>
      <c r="G41" s="3"/>
      <c r="H41" s="3"/>
      <c r="I41" s="3"/>
      <c r="J41" s="3"/>
      <c r="K41" s="3"/>
      <c r="L41" s="3"/>
      <c r="M41" s="3"/>
      <c r="N41" s="3"/>
      <c r="O41" s="3"/>
      <c r="P41" s="2">
        <v>43224</v>
      </c>
      <c r="Q41">
        <v>387.03</v>
      </c>
    </row>
    <row r="42" spans="1:17" ht="14.5" x14ac:dyDescent="0.35">
      <c r="A42" s="2">
        <v>43227</v>
      </c>
      <c r="B42" s="34">
        <v>17.745999999999999</v>
      </c>
      <c r="C42" s="34">
        <v>17.63</v>
      </c>
      <c r="D42" s="34">
        <v>17.893999999999998</v>
      </c>
      <c r="E42" s="34">
        <v>17.893999999999998</v>
      </c>
      <c r="F42" s="3">
        <v>8533985</v>
      </c>
      <c r="G42" s="3"/>
      <c r="H42" s="3"/>
      <c r="I42" s="3"/>
      <c r="J42" s="3"/>
      <c r="K42" s="3"/>
      <c r="L42" s="3"/>
      <c r="M42" s="3"/>
      <c r="N42" s="3"/>
      <c r="O42" s="3"/>
      <c r="P42" s="2">
        <v>43227</v>
      </c>
      <c r="Q42">
        <v>389.51</v>
      </c>
    </row>
    <row r="43" spans="1:17" ht="14.5" x14ac:dyDescent="0.35">
      <c r="A43" s="2">
        <v>43228</v>
      </c>
      <c r="B43" s="34">
        <v>17.751999999999999</v>
      </c>
      <c r="C43" s="34">
        <v>17.244</v>
      </c>
      <c r="D43" s="34">
        <v>17.812000000000001</v>
      </c>
      <c r="E43" s="34">
        <v>17.326000000000001</v>
      </c>
      <c r="F43" s="3">
        <v>23618163</v>
      </c>
      <c r="G43" s="3"/>
      <c r="H43" s="3"/>
      <c r="I43" s="3"/>
      <c r="J43" s="3"/>
      <c r="K43" s="3"/>
      <c r="L43" s="3"/>
      <c r="M43" s="3"/>
      <c r="N43" s="3"/>
      <c r="O43" s="3"/>
      <c r="P43" s="2">
        <v>43228</v>
      </c>
      <c r="Q43">
        <v>390</v>
      </c>
    </row>
    <row r="44" spans="1:17" ht="14.5" x14ac:dyDescent="0.35">
      <c r="A44" s="2">
        <v>43229</v>
      </c>
      <c r="B44" s="34">
        <v>17.399999999999999</v>
      </c>
      <c r="C44" s="34">
        <v>17.399999999999999</v>
      </c>
      <c r="D44" s="34">
        <v>17.756</v>
      </c>
      <c r="E44" s="34">
        <v>17.538</v>
      </c>
      <c r="F44" s="3">
        <v>13792020</v>
      </c>
      <c r="G44" s="3"/>
      <c r="H44" s="3"/>
      <c r="I44" s="3"/>
      <c r="J44" s="3"/>
      <c r="K44" s="3"/>
      <c r="L44" s="3"/>
      <c r="M44" s="3"/>
      <c r="N44" s="3"/>
      <c r="O44" s="3"/>
      <c r="P44" s="2">
        <v>43229</v>
      </c>
      <c r="Q44">
        <v>392.44</v>
      </c>
    </row>
    <row r="45" spans="1:17" ht="14.5" x14ac:dyDescent="0.35">
      <c r="A45" s="2">
        <v>43230</v>
      </c>
      <c r="B45" s="34">
        <v>17.995999999999999</v>
      </c>
      <c r="C45" s="34">
        <v>17.59</v>
      </c>
      <c r="D45" s="34">
        <v>18.059999999999999</v>
      </c>
      <c r="E45" s="34">
        <v>17.86</v>
      </c>
      <c r="F45" s="3">
        <v>22298304</v>
      </c>
      <c r="G45" s="3"/>
      <c r="H45" s="3"/>
      <c r="I45" s="3"/>
      <c r="J45" s="3"/>
      <c r="K45" s="3"/>
      <c r="L45" s="3"/>
      <c r="M45" s="3"/>
      <c r="N45" s="3"/>
      <c r="O45" s="3"/>
      <c r="P45" s="2">
        <v>43230</v>
      </c>
      <c r="Q45">
        <v>391.97</v>
      </c>
    </row>
    <row r="46" spans="1:17" ht="14.5" x14ac:dyDescent="0.35">
      <c r="A46" s="2">
        <v>43231</v>
      </c>
      <c r="B46" s="34">
        <v>17.954000000000001</v>
      </c>
      <c r="C46" s="34">
        <v>17.760000000000002</v>
      </c>
      <c r="D46" s="34">
        <v>17.98</v>
      </c>
      <c r="E46" s="34">
        <v>17.937999999999999</v>
      </c>
      <c r="F46" s="3">
        <v>12139735</v>
      </c>
      <c r="G46" s="3"/>
      <c r="H46" s="3"/>
      <c r="I46" s="3"/>
      <c r="J46" s="3"/>
      <c r="K46" s="3"/>
      <c r="L46" s="3"/>
      <c r="M46" s="3"/>
      <c r="N46" s="3"/>
      <c r="O46" s="3"/>
      <c r="P46" s="2">
        <v>43231</v>
      </c>
      <c r="Q46">
        <v>392.4</v>
      </c>
    </row>
    <row r="47" spans="1:17" ht="14.5" x14ac:dyDescent="0.35">
      <c r="A47" s="2">
        <v>43234</v>
      </c>
      <c r="B47" s="34">
        <v>17.95</v>
      </c>
      <c r="C47" s="34">
        <v>17.661999999999999</v>
      </c>
      <c r="D47" s="34">
        <v>18.010000000000002</v>
      </c>
      <c r="E47" s="34">
        <v>17.79</v>
      </c>
      <c r="F47" s="3">
        <v>14325872</v>
      </c>
      <c r="G47" s="3"/>
      <c r="H47" s="3"/>
      <c r="I47" s="3"/>
      <c r="J47" s="3"/>
      <c r="K47" s="3"/>
      <c r="L47" s="3"/>
      <c r="M47" s="3"/>
      <c r="N47" s="3"/>
      <c r="O47" s="3"/>
      <c r="P47" s="2">
        <v>43234</v>
      </c>
      <c r="Q47">
        <v>392.19</v>
      </c>
    </row>
    <row r="48" spans="1:17" ht="14.5" x14ac:dyDescent="0.35">
      <c r="A48" s="2">
        <v>43235</v>
      </c>
      <c r="B48" s="34">
        <v>17.71</v>
      </c>
      <c r="C48" s="34">
        <v>17.71</v>
      </c>
      <c r="D48" s="34">
        <v>17.93</v>
      </c>
      <c r="E48" s="34">
        <v>17.84</v>
      </c>
      <c r="F48" s="3">
        <v>11167969</v>
      </c>
      <c r="G48" s="3"/>
      <c r="H48" s="3"/>
      <c r="I48" s="3"/>
      <c r="J48" s="3"/>
      <c r="K48" s="3"/>
      <c r="L48" s="3"/>
      <c r="M48" s="3"/>
      <c r="N48" s="3"/>
      <c r="O48" s="3"/>
      <c r="P48" s="2">
        <v>43235</v>
      </c>
      <c r="Q48">
        <v>392.37</v>
      </c>
    </row>
    <row r="49" spans="1:17" ht="14.5" x14ac:dyDescent="0.35">
      <c r="A49" s="2">
        <v>43236</v>
      </c>
      <c r="B49" s="34">
        <v>17.704000000000001</v>
      </c>
      <c r="C49" s="34">
        <v>16.98</v>
      </c>
      <c r="D49" s="34">
        <v>17.748000000000001</v>
      </c>
      <c r="E49" s="34">
        <v>16.998000000000001</v>
      </c>
      <c r="F49" s="3">
        <v>29866566</v>
      </c>
      <c r="G49" s="3"/>
      <c r="H49" s="3"/>
      <c r="I49" s="3"/>
      <c r="J49" s="3"/>
      <c r="K49" s="3"/>
      <c r="L49" s="3"/>
      <c r="M49" s="3"/>
      <c r="N49" s="3"/>
      <c r="O49" s="3"/>
      <c r="P49" s="2">
        <v>43236</v>
      </c>
      <c r="Q49">
        <v>393.21</v>
      </c>
    </row>
    <row r="50" spans="1:17" ht="14.5" x14ac:dyDescent="0.35">
      <c r="A50" s="2">
        <v>43237</v>
      </c>
      <c r="B50" s="34">
        <v>16.95</v>
      </c>
      <c r="C50" s="34">
        <v>16.54</v>
      </c>
      <c r="D50" s="34">
        <v>17.18</v>
      </c>
      <c r="E50" s="34">
        <v>16.681999999999999</v>
      </c>
      <c r="F50" s="3">
        <v>29515698</v>
      </c>
      <c r="G50" s="3"/>
      <c r="H50" s="3"/>
      <c r="I50" s="3"/>
      <c r="J50" s="3"/>
      <c r="K50" s="3"/>
      <c r="L50" s="3"/>
      <c r="M50" s="3"/>
      <c r="N50" s="3"/>
      <c r="O50" s="3"/>
      <c r="P50" s="2">
        <v>43237</v>
      </c>
      <c r="Q50">
        <v>395.79</v>
      </c>
    </row>
    <row r="51" spans="1:17" ht="14.5" x14ac:dyDescent="0.35">
      <c r="A51" s="2">
        <v>43238</v>
      </c>
      <c r="B51" s="34">
        <v>16.821999999999999</v>
      </c>
      <c r="C51" s="34">
        <v>16.141999999999999</v>
      </c>
      <c r="D51" s="34">
        <v>16.824000000000002</v>
      </c>
      <c r="E51" s="34">
        <v>16.22</v>
      </c>
      <c r="F51" s="3">
        <v>32974334</v>
      </c>
      <c r="G51" s="3"/>
      <c r="H51" s="3"/>
      <c r="I51" s="3"/>
      <c r="J51" s="3"/>
      <c r="K51" s="3"/>
      <c r="L51" s="3"/>
      <c r="M51" s="3"/>
      <c r="N51" s="3"/>
      <c r="O51" s="3"/>
      <c r="P51" s="2">
        <v>43238</v>
      </c>
      <c r="Q51">
        <v>394.67</v>
      </c>
    </row>
    <row r="52" spans="1:17" ht="14.5" x14ac:dyDescent="0.35">
      <c r="A52" s="2">
        <v>43241</v>
      </c>
      <c r="B52" s="34">
        <v>16.122</v>
      </c>
      <c r="C52" s="34">
        <v>16.010000000000002</v>
      </c>
      <c r="D52" s="34">
        <v>16.504000000000001</v>
      </c>
      <c r="E52" s="34">
        <v>16.29</v>
      </c>
      <c r="F52" s="3">
        <v>18479080</v>
      </c>
      <c r="G52" s="3"/>
      <c r="H52" s="3"/>
      <c r="I52" s="3"/>
      <c r="J52" s="3"/>
      <c r="K52" s="3"/>
      <c r="L52" s="3"/>
      <c r="M52" s="3"/>
      <c r="N52" s="3"/>
      <c r="O52" s="3"/>
      <c r="P52" s="2">
        <v>43241</v>
      </c>
      <c r="Q52">
        <v>395.87</v>
      </c>
    </row>
    <row r="53" spans="1:17" ht="14.5" x14ac:dyDescent="0.35">
      <c r="A53" s="2">
        <v>43242</v>
      </c>
      <c r="B53" s="34">
        <v>16.256</v>
      </c>
      <c r="C53" s="34">
        <v>16.186</v>
      </c>
      <c r="D53" s="34">
        <v>16.73</v>
      </c>
      <c r="E53" s="34">
        <v>16.686</v>
      </c>
      <c r="F53" s="3">
        <v>19659900</v>
      </c>
      <c r="G53" s="3"/>
      <c r="H53" s="3"/>
      <c r="I53" s="3"/>
      <c r="J53" s="3"/>
      <c r="K53" s="3"/>
      <c r="L53" s="3"/>
      <c r="M53" s="3"/>
      <c r="N53" s="3"/>
      <c r="O53" s="3"/>
      <c r="P53" s="2">
        <v>43242</v>
      </c>
      <c r="Q53">
        <v>396.94</v>
      </c>
    </row>
    <row r="54" spans="1:17" ht="14.5" x14ac:dyDescent="0.35">
      <c r="A54" s="2">
        <v>43243</v>
      </c>
      <c r="B54" s="34">
        <v>16.582000000000001</v>
      </c>
      <c r="C54" s="34">
        <v>16.154</v>
      </c>
      <c r="D54" s="34">
        <v>16.614000000000001</v>
      </c>
      <c r="E54" s="34">
        <v>16.314</v>
      </c>
      <c r="F54" s="3">
        <v>17133714</v>
      </c>
      <c r="G54" s="3"/>
      <c r="H54" s="3"/>
      <c r="I54" s="3"/>
      <c r="J54" s="3"/>
      <c r="K54" s="3"/>
      <c r="L54" s="3"/>
      <c r="M54" s="3"/>
      <c r="N54" s="3"/>
      <c r="O54" s="3"/>
      <c r="P54" s="2">
        <v>43243</v>
      </c>
      <c r="Q54">
        <v>392.58</v>
      </c>
    </row>
    <row r="55" spans="1:17" ht="14.5" x14ac:dyDescent="0.35">
      <c r="A55" s="2">
        <v>43244</v>
      </c>
      <c r="B55" s="34">
        <v>16.405999999999999</v>
      </c>
      <c r="C55" s="34">
        <v>15.906000000000001</v>
      </c>
      <c r="D55" s="34">
        <v>16.472000000000001</v>
      </c>
      <c r="E55" s="34">
        <v>16.018000000000001</v>
      </c>
      <c r="F55" s="3">
        <v>20656347</v>
      </c>
      <c r="G55" s="3"/>
      <c r="H55" s="3"/>
      <c r="I55" s="3"/>
      <c r="J55" s="3"/>
      <c r="K55" s="3"/>
      <c r="L55" s="3"/>
      <c r="M55" s="3"/>
      <c r="N55" s="3"/>
      <c r="O55" s="3"/>
      <c r="P55" s="2">
        <v>43244</v>
      </c>
      <c r="Q55">
        <v>390.54</v>
      </c>
    </row>
    <row r="56" spans="1:17" ht="14.5" x14ac:dyDescent="0.35">
      <c r="A56" s="2">
        <v>43245</v>
      </c>
      <c r="B56" s="34">
        <v>16.079999999999998</v>
      </c>
      <c r="C56" s="34">
        <v>15.356</v>
      </c>
      <c r="D56" s="34">
        <v>16.09</v>
      </c>
      <c r="E56" s="34">
        <v>15.39</v>
      </c>
      <c r="F56" s="3">
        <v>35570986</v>
      </c>
      <c r="G56" s="3"/>
      <c r="H56" s="3"/>
      <c r="I56" s="3"/>
      <c r="J56" s="3"/>
      <c r="K56" s="3"/>
      <c r="L56" s="3"/>
      <c r="M56" s="3"/>
      <c r="N56" s="3"/>
      <c r="O56" s="3"/>
      <c r="P56" s="2">
        <v>43245</v>
      </c>
      <c r="Q56">
        <v>391.08</v>
      </c>
    </row>
    <row r="57" spans="1:17" ht="14.5" x14ac:dyDescent="0.35">
      <c r="A57" s="2">
        <v>43248</v>
      </c>
      <c r="B57" s="34">
        <v>15.85</v>
      </c>
      <c r="C57" s="34">
        <v>14.423999999999999</v>
      </c>
      <c r="D57" s="34">
        <v>16.088000000000001</v>
      </c>
      <c r="E57" s="34">
        <v>14.8</v>
      </c>
      <c r="F57" s="3">
        <v>34342472</v>
      </c>
      <c r="G57" s="3"/>
      <c r="H57" s="3"/>
      <c r="I57" s="3"/>
      <c r="J57" s="3"/>
      <c r="K57" s="3"/>
      <c r="L57" s="3"/>
      <c r="M57" s="3"/>
      <c r="N57" s="3"/>
      <c r="O57" s="3"/>
      <c r="P57" s="2">
        <v>43248</v>
      </c>
      <c r="Q57">
        <v>389.82</v>
      </c>
    </row>
    <row r="58" spans="1:17" ht="14.5" x14ac:dyDescent="0.35">
      <c r="A58" s="2">
        <v>43249</v>
      </c>
      <c r="B58" s="34">
        <v>14.19</v>
      </c>
      <c r="C58" s="34">
        <v>13.826000000000001</v>
      </c>
      <c r="D58" s="34">
        <v>14.526</v>
      </c>
      <c r="E58" s="34">
        <v>13.97</v>
      </c>
      <c r="F58" s="3">
        <v>54904157</v>
      </c>
      <c r="G58" s="3"/>
      <c r="H58" s="3"/>
      <c r="I58" s="3"/>
      <c r="J58" s="3"/>
      <c r="K58" s="3"/>
      <c r="L58" s="3"/>
      <c r="M58" s="3"/>
      <c r="N58" s="3"/>
      <c r="O58" s="3"/>
      <c r="P58" s="2">
        <v>43249</v>
      </c>
      <c r="Q58">
        <v>384.47</v>
      </c>
    </row>
    <row r="59" spans="1:17" ht="14.5" x14ac:dyDescent="0.35">
      <c r="A59" s="2">
        <v>43250</v>
      </c>
      <c r="B59" s="34">
        <v>14.013999999999999</v>
      </c>
      <c r="C59" s="34">
        <v>13.923999999999999</v>
      </c>
      <c r="D59" s="34">
        <v>14.35</v>
      </c>
      <c r="E59" s="34">
        <v>14.17</v>
      </c>
      <c r="F59" s="3">
        <v>50663773</v>
      </c>
      <c r="G59" s="3"/>
      <c r="H59" s="3"/>
      <c r="I59" s="3"/>
      <c r="J59" s="3"/>
      <c r="K59" s="3"/>
      <c r="L59" s="3"/>
      <c r="M59" s="3"/>
      <c r="N59" s="3"/>
      <c r="O59" s="3"/>
      <c r="P59" s="2">
        <v>43250</v>
      </c>
      <c r="Q59">
        <v>385.49</v>
      </c>
    </row>
    <row r="60" spans="1:17" ht="14.5" x14ac:dyDescent="0.35">
      <c r="A60" s="2">
        <v>43251</v>
      </c>
      <c r="B60" s="34">
        <v>14.35</v>
      </c>
      <c r="C60" s="34">
        <v>13.932</v>
      </c>
      <c r="D60" s="34">
        <v>14.696</v>
      </c>
      <c r="E60" s="34">
        <v>14.134</v>
      </c>
      <c r="F60" s="3">
        <v>36415268</v>
      </c>
      <c r="G60" s="3"/>
      <c r="H60" s="3"/>
      <c r="I60" s="3"/>
      <c r="J60" s="3"/>
      <c r="K60" s="3"/>
      <c r="L60" s="3"/>
      <c r="M60" s="3"/>
      <c r="N60" s="3"/>
      <c r="O60" s="3"/>
      <c r="P60" s="2">
        <v>43251</v>
      </c>
      <c r="Q60">
        <v>383.06</v>
      </c>
    </row>
    <row r="61" spans="1:17" ht="14.5" x14ac:dyDescent="0.35">
      <c r="A61" s="2">
        <v>43252</v>
      </c>
      <c r="B61" s="34">
        <v>14.65</v>
      </c>
      <c r="C61" s="34">
        <v>14.44</v>
      </c>
      <c r="D61" s="34">
        <v>15.092000000000001</v>
      </c>
      <c r="E61" s="34">
        <v>14.69</v>
      </c>
      <c r="F61" s="3">
        <v>36245306</v>
      </c>
      <c r="G61" s="3"/>
      <c r="H61" s="3"/>
      <c r="I61" s="3"/>
      <c r="J61" s="3"/>
      <c r="K61" s="3"/>
      <c r="L61" s="3"/>
      <c r="M61" s="3"/>
      <c r="N61" s="3"/>
      <c r="O61" s="3"/>
      <c r="P61" s="2">
        <v>43252</v>
      </c>
      <c r="Q61">
        <v>386.91</v>
      </c>
    </row>
    <row r="62" spans="1:17" ht="14.5" x14ac:dyDescent="0.35">
      <c r="A62" s="2">
        <v>43255</v>
      </c>
      <c r="B62" s="34">
        <v>15.28</v>
      </c>
      <c r="C62" s="34">
        <v>14.44</v>
      </c>
      <c r="D62" s="34">
        <v>15.29</v>
      </c>
      <c r="E62" s="34">
        <v>14.568</v>
      </c>
      <c r="F62" s="3">
        <v>23496234</v>
      </c>
      <c r="G62" s="3"/>
      <c r="H62" s="3"/>
      <c r="I62" s="3"/>
      <c r="J62" s="3"/>
      <c r="K62" s="3"/>
      <c r="L62" s="3"/>
      <c r="M62" s="3"/>
      <c r="N62" s="3"/>
      <c r="O62" s="3"/>
      <c r="P62" s="2">
        <v>43255</v>
      </c>
      <c r="Q62">
        <v>388.11</v>
      </c>
    </row>
    <row r="63" spans="1:17" ht="14.5" x14ac:dyDescent="0.35">
      <c r="A63" s="2">
        <v>43256</v>
      </c>
      <c r="B63" s="34">
        <v>14.564</v>
      </c>
      <c r="C63" s="34">
        <v>14</v>
      </c>
      <c r="D63" s="34">
        <v>14.773999999999999</v>
      </c>
      <c r="E63" s="34">
        <v>14.05</v>
      </c>
      <c r="F63" s="3">
        <v>23027228</v>
      </c>
      <c r="G63" s="3"/>
      <c r="H63" s="3"/>
      <c r="I63" s="3"/>
      <c r="J63" s="3"/>
      <c r="K63" s="3"/>
      <c r="L63" s="3"/>
      <c r="M63" s="3"/>
      <c r="N63" s="3"/>
      <c r="O63" s="3"/>
      <c r="P63" s="2">
        <v>43256</v>
      </c>
      <c r="Q63">
        <v>386.89</v>
      </c>
    </row>
    <row r="64" spans="1:17" ht="14.5" x14ac:dyDescent="0.35">
      <c r="A64" s="2">
        <v>43257</v>
      </c>
      <c r="B64" s="34">
        <v>14</v>
      </c>
      <c r="C64" s="34">
        <v>13.53</v>
      </c>
      <c r="D64" s="34">
        <v>14.19</v>
      </c>
      <c r="E64" s="34">
        <v>14.178000000000001</v>
      </c>
      <c r="F64" s="3">
        <v>32072168</v>
      </c>
      <c r="G64" s="3"/>
      <c r="H64" s="3"/>
      <c r="I64" s="3"/>
      <c r="J64" s="3"/>
      <c r="K64" s="3"/>
      <c r="L64" s="3"/>
      <c r="M64" s="3"/>
      <c r="N64" s="3"/>
      <c r="O64" s="3"/>
      <c r="P64" s="2">
        <v>43257</v>
      </c>
      <c r="Q64">
        <v>386.88</v>
      </c>
    </row>
    <row r="65" spans="1:17" ht="14.5" x14ac:dyDescent="0.35">
      <c r="A65" s="2">
        <v>43258</v>
      </c>
      <c r="B65" s="34">
        <v>14.326000000000001</v>
      </c>
      <c r="C65" s="34">
        <v>13.8</v>
      </c>
      <c r="D65" s="34">
        <v>14.513999999999999</v>
      </c>
      <c r="E65" s="34">
        <v>13.946</v>
      </c>
      <c r="F65" s="3">
        <v>20525417</v>
      </c>
      <c r="G65" s="3"/>
      <c r="H65" s="3"/>
      <c r="I65" s="3"/>
      <c r="J65" s="3"/>
      <c r="K65" s="3"/>
      <c r="L65" s="3"/>
      <c r="M65" s="3"/>
      <c r="N65" s="3"/>
      <c r="O65" s="3"/>
      <c r="P65" s="2">
        <v>43258</v>
      </c>
      <c r="Q65">
        <v>385.94</v>
      </c>
    </row>
    <row r="66" spans="1:17" ht="14.5" x14ac:dyDescent="0.35">
      <c r="A66" s="2">
        <v>43259</v>
      </c>
      <c r="B66" s="34">
        <v>13.8</v>
      </c>
      <c r="C66" s="34">
        <v>13.554</v>
      </c>
      <c r="D66" s="34">
        <v>14.026</v>
      </c>
      <c r="E66" s="34">
        <v>13.6</v>
      </c>
      <c r="F66" s="3">
        <v>20372466</v>
      </c>
      <c r="G66" s="3"/>
      <c r="H66" s="3"/>
      <c r="I66" s="3"/>
      <c r="J66" s="3"/>
      <c r="K66" s="3"/>
      <c r="L66" s="3"/>
      <c r="M66" s="3"/>
      <c r="N66" s="3"/>
      <c r="O66" s="3"/>
      <c r="P66" s="2">
        <v>43259</v>
      </c>
      <c r="Q66">
        <v>385.12</v>
      </c>
    </row>
    <row r="67" spans="1:17" ht="14.5" x14ac:dyDescent="0.35">
      <c r="A67" s="2">
        <v>43262</v>
      </c>
      <c r="B67" s="34">
        <v>14</v>
      </c>
      <c r="C67" s="34">
        <v>13.972</v>
      </c>
      <c r="D67" s="34">
        <v>14.544</v>
      </c>
      <c r="E67" s="34">
        <v>14.442</v>
      </c>
      <c r="F67" s="3">
        <v>35244243</v>
      </c>
      <c r="G67" s="3"/>
      <c r="H67" s="3"/>
      <c r="I67" s="3"/>
      <c r="J67" s="3"/>
      <c r="K67" s="3"/>
      <c r="L67" s="3"/>
      <c r="M67" s="3"/>
      <c r="N67" s="3"/>
      <c r="O67" s="3"/>
      <c r="P67" s="2">
        <v>43262</v>
      </c>
      <c r="Q67">
        <v>387.94</v>
      </c>
    </row>
    <row r="68" spans="1:17" ht="14.5" x14ac:dyDescent="0.35">
      <c r="A68" s="2">
        <v>43263</v>
      </c>
      <c r="B68" s="34">
        <v>14.608000000000001</v>
      </c>
      <c r="C68" s="34">
        <v>14.206</v>
      </c>
      <c r="D68" s="34">
        <v>14.808</v>
      </c>
      <c r="E68" s="34">
        <v>14.49</v>
      </c>
      <c r="F68" s="3">
        <v>24775613</v>
      </c>
      <c r="G68" s="3"/>
      <c r="H68" s="3"/>
      <c r="I68" s="3"/>
      <c r="J68" s="3"/>
      <c r="K68" s="3"/>
      <c r="L68" s="3"/>
      <c r="M68" s="3"/>
      <c r="N68" s="3"/>
      <c r="O68" s="3"/>
      <c r="P68" s="2">
        <v>43263</v>
      </c>
      <c r="Q68">
        <v>387.53</v>
      </c>
    </row>
    <row r="69" spans="1:17" ht="14.5" x14ac:dyDescent="0.35">
      <c r="A69" s="2">
        <v>43264</v>
      </c>
      <c r="B69" s="34">
        <v>14.526</v>
      </c>
      <c r="C69" s="34">
        <v>14.526</v>
      </c>
      <c r="D69" s="34">
        <v>14.916</v>
      </c>
      <c r="E69" s="34">
        <v>14.696</v>
      </c>
      <c r="F69" s="3">
        <v>22016199</v>
      </c>
      <c r="G69" s="3"/>
      <c r="H69" s="3"/>
      <c r="I69" s="3"/>
      <c r="J69" s="3"/>
      <c r="K69" s="3"/>
      <c r="L69" s="3"/>
      <c r="M69" s="3"/>
      <c r="N69" s="3"/>
      <c r="O69" s="3"/>
      <c r="P69" s="2">
        <v>43264</v>
      </c>
      <c r="Q69">
        <v>388.25</v>
      </c>
    </row>
    <row r="70" spans="1:17" ht="14.5" x14ac:dyDescent="0.35">
      <c r="A70" s="2">
        <v>43265</v>
      </c>
      <c r="B70" s="34">
        <v>14.628</v>
      </c>
      <c r="C70" s="34">
        <v>14.352</v>
      </c>
      <c r="D70" s="34">
        <v>14.66</v>
      </c>
      <c r="E70" s="34">
        <v>14.52</v>
      </c>
      <c r="F70" s="3">
        <v>21172993</v>
      </c>
      <c r="G70" s="3"/>
      <c r="H70" s="3"/>
      <c r="I70" s="3"/>
      <c r="J70" s="3"/>
      <c r="K70" s="3"/>
      <c r="L70" s="3"/>
      <c r="M70" s="3"/>
      <c r="N70" s="3"/>
      <c r="O70" s="3"/>
      <c r="P70" s="2">
        <v>43265</v>
      </c>
      <c r="Q70">
        <v>393.04</v>
      </c>
    </row>
    <row r="71" spans="1:17" ht="14.5" x14ac:dyDescent="0.35">
      <c r="A71" s="2">
        <v>43266</v>
      </c>
      <c r="B71" s="34">
        <v>14.554</v>
      </c>
      <c r="C71" s="34">
        <v>14.05</v>
      </c>
      <c r="D71" s="34">
        <v>14.568</v>
      </c>
      <c r="E71" s="34">
        <v>14.308</v>
      </c>
      <c r="F71" s="3">
        <v>29586236</v>
      </c>
      <c r="G71" s="3"/>
      <c r="H71" s="3"/>
      <c r="I71" s="3"/>
      <c r="J71" s="3"/>
      <c r="K71" s="3"/>
      <c r="L71" s="3"/>
      <c r="M71" s="3"/>
      <c r="N71" s="3"/>
      <c r="O71" s="3"/>
      <c r="P71" s="2">
        <v>43266</v>
      </c>
      <c r="Q71">
        <v>389.13</v>
      </c>
    </row>
    <row r="72" spans="1:17" ht="14.5" x14ac:dyDescent="0.35">
      <c r="A72" s="2">
        <v>43269</v>
      </c>
      <c r="B72" s="34">
        <v>14.214</v>
      </c>
      <c r="C72" s="34">
        <v>14.208</v>
      </c>
      <c r="D72" s="34">
        <v>14.484</v>
      </c>
      <c r="E72" s="34">
        <v>14.356</v>
      </c>
      <c r="F72" s="3">
        <v>12740203</v>
      </c>
      <c r="G72" s="3"/>
      <c r="H72" s="3"/>
      <c r="I72" s="3"/>
      <c r="J72" s="3"/>
      <c r="K72" s="3"/>
      <c r="L72" s="3"/>
      <c r="M72" s="3"/>
      <c r="N72" s="3"/>
      <c r="O72" s="3"/>
      <c r="P72" s="2">
        <v>43269</v>
      </c>
      <c r="Q72">
        <v>385.91</v>
      </c>
    </row>
    <row r="73" spans="1:17" ht="14.5" x14ac:dyDescent="0.35">
      <c r="A73" s="2">
        <v>43270</v>
      </c>
      <c r="B73" s="34">
        <v>14.15</v>
      </c>
      <c r="C73" s="34">
        <v>14.026</v>
      </c>
      <c r="D73" s="34">
        <v>14.616</v>
      </c>
      <c r="E73" s="34">
        <v>14.465999999999999</v>
      </c>
      <c r="F73" s="3">
        <v>16763069</v>
      </c>
      <c r="G73" s="3"/>
      <c r="H73" s="3"/>
      <c r="I73" s="3"/>
      <c r="J73" s="3"/>
      <c r="K73" s="3"/>
      <c r="L73" s="3"/>
      <c r="M73" s="3"/>
      <c r="N73" s="3"/>
      <c r="O73" s="3"/>
      <c r="P73" s="2">
        <v>43270</v>
      </c>
      <c r="Q73">
        <v>383.21</v>
      </c>
    </row>
    <row r="74" spans="1:17" ht="14.5" x14ac:dyDescent="0.35">
      <c r="A74" s="2">
        <v>43271</v>
      </c>
      <c r="B74" s="34">
        <v>14.68</v>
      </c>
      <c r="C74" s="34">
        <v>14.656000000000001</v>
      </c>
      <c r="D74" s="34">
        <v>14.968</v>
      </c>
      <c r="E74" s="34">
        <v>14.866</v>
      </c>
      <c r="F74" s="3">
        <v>24638225</v>
      </c>
      <c r="G74" s="3"/>
      <c r="H74" s="3"/>
      <c r="I74" s="3"/>
      <c r="J74" s="3"/>
      <c r="K74" s="3"/>
      <c r="L74" s="3"/>
      <c r="M74" s="3"/>
      <c r="N74" s="3"/>
      <c r="O74" s="3"/>
      <c r="P74" s="2">
        <v>43271</v>
      </c>
      <c r="Q74">
        <v>384.29</v>
      </c>
    </row>
    <row r="75" spans="1:17" ht="14.5" x14ac:dyDescent="0.35">
      <c r="A75" s="2">
        <v>43272</v>
      </c>
      <c r="B75" s="34">
        <v>14.96</v>
      </c>
      <c r="C75" s="34">
        <v>14.337999999999999</v>
      </c>
      <c r="D75" s="34">
        <v>14.962</v>
      </c>
      <c r="E75" s="34">
        <v>14.384</v>
      </c>
      <c r="F75" s="3">
        <v>22017646</v>
      </c>
      <c r="G75" s="3"/>
      <c r="H75" s="3"/>
      <c r="I75" s="3"/>
      <c r="J75" s="3"/>
      <c r="K75" s="3"/>
      <c r="L75" s="3"/>
      <c r="M75" s="3"/>
      <c r="N75" s="3"/>
      <c r="O75" s="3"/>
      <c r="P75" s="2">
        <v>43272</v>
      </c>
      <c r="Q75">
        <v>380.85</v>
      </c>
    </row>
    <row r="76" spans="1:17" ht="14.5" x14ac:dyDescent="0.35">
      <c r="A76" s="2">
        <v>43273</v>
      </c>
      <c r="B76" s="34">
        <v>14.452</v>
      </c>
      <c r="C76" s="34">
        <v>14.448</v>
      </c>
      <c r="D76" s="34">
        <v>14.692</v>
      </c>
      <c r="E76" s="34">
        <v>14.538</v>
      </c>
      <c r="F76" s="3">
        <v>15810219</v>
      </c>
      <c r="G76" s="3"/>
      <c r="H76" s="3"/>
      <c r="I76" s="3"/>
      <c r="J76" s="3"/>
      <c r="K76" s="3"/>
      <c r="L76" s="3"/>
      <c r="M76" s="3"/>
      <c r="N76" s="3"/>
      <c r="O76" s="3"/>
      <c r="P76" s="2">
        <v>43273</v>
      </c>
      <c r="Q76">
        <v>385.01</v>
      </c>
    </row>
    <row r="77" spans="1:17" ht="14.5" x14ac:dyDescent="0.35">
      <c r="A77" s="2">
        <v>43276</v>
      </c>
      <c r="B77" s="34">
        <v>14.433999999999999</v>
      </c>
      <c r="C77" s="34">
        <v>14.215999999999999</v>
      </c>
      <c r="D77" s="34">
        <v>14.433999999999999</v>
      </c>
      <c r="E77" s="34">
        <v>14.257999999999999</v>
      </c>
      <c r="F77" s="3">
        <v>11534134</v>
      </c>
      <c r="G77" s="3"/>
      <c r="H77" s="3"/>
      <c r="I77" s="3"/>
      <c r="J77" s="3"/>
      <c r="K77" s="3"/>
      <c r="L77" s="3"/>
      <c r="M77" s="3"/>
      <c r="N77" s="3"/>
      <c r="O77" s="3"/>
      <c r="P77" s="2">
        <v>43276</v>
      </c>
      <c r="Q77">
        <v>377.05</v>
      </c>
    </row>
    <row r="78" spans="1:17" ht="14.5" x14ac:dyDescent="0.35">
      <c r="A78" s="2">
        <v>43277</v>
      </c>
      <c r="B78" s="34">
        <v>14.352</v>
      </c>
      <c r="C78" s="34">
        <v>14.042</v>
      </c>
      <c r="D78" s="34">
        <v>14.444000000000001</v>
      </c>
      <c r="E78" s="34">
        <v>14.13</v>
      </c>
      <c r="F78" s="3">
        <v>14769280</v>
      </c>
      <c r="G78" s="3"/>
      <c r="H78" s="3"/>
      <c r="I78" s="3"/>
      <c r="J78" s="3"/>
      <c r="K78" s="3"/>
      <c r="L78" s="3"/>
      <c r="M78" s="3"/>
      <c r="N78" s="3"/>
      <c r="O78" s="3"/>
      <c r="P78" s="2">
        <v>43277</v>
      </c>
      <c r="Q78">
        <v>377.25</v>
      </c>
    </row>
    <row r="79" spans="1:17" ht="14.5" x14ac:dyDescent="0.35">
      <c r="A79" s="2">
        <v>43278</v>
      </c>
      <c r="B79" s="34">
        <v>14.068</v>
      </c>
      <c r="C79" s="34">
        <v>13.718</v>
      </c>
      <c r="D79" s="34">
        <v>14.112</v>
      </c>
      <c r="E79" s="34">
        <v>13.875999999999999</v>
      </c>
      <c r="F79" s="3">
        <v>22079558</v>
      </c>
      <c r="G79" s="3"/>
      <c r="H79" s="3"/>
      <c r="I79" s="3"/>
      <c r="J79" s="3"/>
      <c r="K79" s="3"/>
      <c r="L79" s="3"/>
      <c r="M79" s="3"/>
      <c r="N79" s="3"/>
      <c r="O79" s="3"/>
      <c r="P79" s="2">
        <v>43278</v>
      </c>
      <c r="Q79">
        <v>379.97</v>
      </c>
    </row>
    <row r="80" spans="1:17" ht="14.5" x14ac:dyDescent="0.35">
      <c r="A80" s="2">
        <v>43279</v>
      </c>
      <c r="B80" s="34">
        <v>13.79</v>
      </c>
      <c r="C80" s="34">
        <v>13.746</v>
      </c>
      <c r="D80" s="34">
        <v>14.15</v>
      </c>
      <c r="E80" s="34">
        <v>14.074</v>
      </c>
      <c r="F80" s="3">
        <v>16626231</v>
      </c>
      <c r="G80" s="3"/>
      <c r="H80" s="3"/>
      <c r="I80" s="3"/>
      <c r="J80" s="3"/>
      <c r="K80" s="3"/>
      <c r="L80" s="3"/>
      <c r="M80" s="3"/>
      <c r="N80" s="3"/>
      <c r="O80" s="3"/>
      <c r="P80" s="2">
        <v>43279</v>
      </c>
      <c r="Q80">
        <v>376.87</v>
      </c>
    </row>
    <row r="81" spans="1:17" ht="14.5" x14ac:dyDescent="0.35">
      <c r="A81" s="2">
        <v>43280</v>
      </c>
      <c r="B81" s="34">
        <v>14.305999999999999</v>
      </c>
      <c r="C81" s="34">
        <v>14.214</v>
      </c>
      <c r="D81" s="34">
        <v>14.518000000000001</v>
      </c>
      <c r="E81" s="34">
        <v>14.295999999999999</v>
      </c>
      <c r="F81" s="3">
        <v>16872613</v>
      </c>
      <c r="G81" s="3"/>
      <c r="H81" s="3"/>
      <c r="I81" s="3"/>
      <c r="J81" s="3"/>
      <c r="K81" s="3"/>
      <c r="L81" s="3"/>
      <c r="M81" s="3"/>
      <c r="N81" s="3"/>
      <c r="O81" s="3"/>
      <c r="P81" s="2">
        <v>43280</v>
      </c>
      <c r="Q81">
        <v>379.93</v>
      </c>
    </row>
    <row r="82" spans="1:17" ht="14.5" x14ac:dyDescent="0.35">
      <c r="A82" s="2">
        <v>43283</v>
      </c>
      <c r="B82" s="34">
        <v>14.135999999999999</v>
      </c>
      <c r="C82" s="34">
        <v>13.88</v>
      </c>
      <c r="D82" s="34">
        <v>14.32</v>
      </c>
      <c r="E82" s="34">
        <v>14.244</v>
      </c>
      <c r="F82" s="3">
        <v>13849548</v>
      </c>
      <c r="G82" s="3"/>
      <c r="H82" s="3"/>
      <c r="I82" s="3"/>
      <c r="J82" s="3"/>
      <c r="K82" s="3"/>
      <c r="L82" s="3"/>
      <c r="M82" s="3"/>
      <c r="N82" s="3"/>
      <c r="O82" s="3"/>
      <c r="P82" s="2">
        <v>43283</v>
      </c>
      <c r="Q82">
        <v>376.75</v>
      </c>
    </row>
    <row r="83" spans="1:17" ht="14.5" x14ac:dyDescent="0.35">
      <c r="A83" s="2">
        <v>43284</v>
      </c>
      <c r="B83" s="34">
        <v>14.452</v>
      </c>
      <c r="C83" s="34">
        <v>14.32</v>
      </c>
      <c r="D83" s="34">
        <v>14.746</v>
      </c>
      <c r="E83" s="34">
        <v>14.67</v>
      </c>
      <c r="F83" s="3">
        <v>18436866</v>
      </c>
      <c r="G83" s="3"/>
      <c r="H83" s="3"/>
      <c r="I83" s="3"/>
      <c r="J83" s="3"/>
      <c r="K83" s="3"/>
      <c r="L83" s="3"/>
      <c r="M83" s="3"/>
      <c r="N83" s="3"/>
      <c r="O83" s="3"/>
      <c r="P83" s="2">
        <v>43284</v>
      </c>
      <c r="Q83">
        <v>379.81</v>
      </c>
    </row>
    <row r="84" spans="1:17" ht="14.5" x14ac:dyDescent="0.35">
      <c r="A84" s="2">
        <v>43285</v>
      </c>
      <c r="B84" s="34">
        <v>14.614000000000001</v>
      </c>
      <c r="C84" s="34">
        <v>14.528</v>
      </c>
      <c r="D84" s="34">
        <v>14.728</v>
      </c>
      <c r="E84" s="34">
        <v>14.638</v>
      </c>
      <c r="F84" s="3">
        <v>8062771</v>
      </c>
      <c r="G84" s="3"/>
      <c r="H84" s="3"/>
      <c r="I84" s="3"/>
      <c r="J84" s="3"/>
      <c r="K84" s="3"/>
      <c r="L84" s="3"/>
      <c r="M84" s="3"/>
      <c r="N84" s="3"/>
      <c r="O84" s="3"/>
      <c r="P84" s="2">
        <v>43285</v>
      </c>
      <c r="Q84">
        <v>380.05</v>
      </c>
    </row>
    <row r="85" spans="1:17" ht="14.5" x14ac:dyDescent="0.35">
      <c r="A85" s="2">
        <v>43286</v>
      </c>
      <c r="B85" s="34">
        <v>14.692</v>
      </c>
      <c r="C85" s="34">
        <v>14.624000000000001</v>
      </c>
      <c r="D85" s="34">
        <v>14.968</v>
      </c>
      <c r="E85" s="34">
        <v>14.683999999999999</v>
      </c>
      <c r="F85" s="3">
        <v>16591532</v>
      </c>
      <c r="G85" s="3"/>
      <c r="H85" s="3"/>
      <c r="I85" s="3"/>
      <c r="J85" s="3"/>
      <c r="K85" s="3"/>
      <c r="L85" s="3"/>
      <c r="M85" s="3"/>
      <c r="N85" s="3"/>
      <c r="O85" s="3"/>
      <c r="P85" s="2">
        <v>43286</v>
      </c>
      <c r="Q85">
        <v>381.59</v>
      </c>
    </row>
    <row r="86" spans="1:17" ht="14.5" x14ac:dyDescent="0.35">
      <c r="A86" s="2">
        <v>43287</v>
      </c>
      <c r="B86" s="34">
        <v>14.72</v>
      </c>
      <c r="C86" s="34">
        <v>14.57</v>
      </c>
      <c r="D86" s="34">
        <v>14.811999999999999</v>
      </c>
      <c r="E86" s="34">
        <v>14.688000000000001</v>
      </c>
      <c r="F86" s="3">
        <v>11558040</v>
      </c>
      <c r="G86" s="3"/>
      <c r="H86" s="3"/>
      <c r="I86" s="3"/>
      <c r="J86" s="3"/>
      <c r="K86" s="3"/>
      <c r="L86" s="3"/>
      <c r="M86" s="3"/>
      <c r="N86" s="3"/>
      <c r="O86" s="3"/>
      <c r="P86" s="2">
        <v>43287</v>
      </c>
      <c r="Q86">
        <v>382.36</v>
      </c>
    </row>
    <row r="87" spans="1:17" ht="14.5" x14ac:dyDescent="0.35">
      <c r="A87" s="2">
        <v>43290</v>
      </c>
      <c r="B87" s="34">
        <v>14.834</v>
      </c>
      <c r="C87" s="34">
        <v>14.742000000000001</v>
      </c>
      <c r="D87" s="34">
        <v>14.928000000000001</v>
      </c>
      <c r="E87" s="34">
        <v>14.827999999999999</v>
      </c>
      <c r="F87" s="3">
        <v>9545167</v>
      </c>
      <c r="G87" s="3"/>
      <c r="H87" s="3"/>
      <c r="I87" s="3"/>
      <c r="J87" s="3"/>
      <c r="K87" s="3"/>
      <c r="L87" s="3"/>
      <c r="M87" s="3"/>
      <c r="N87" s="3"/>
      <c r="O87" s="3"/>
      <c r="P87" s="2">
        <v>43290</v>
      </c>
      <c r="Q87">
        <v>384.59</v>
      </c>
    </row>
    <row r="88" spans="1:17" ht="14.5" x14ac:dyDescent="0.35">
      <c r="A88" s="2">
        <v>43291</v>
      </c>
      <c r="B88" s="34">
        <v>14.862</v>
      </c>
      <c r="C88" s="34">
        <v>14.486000000000001</v>
      </c>
      <c r="D88" s="34">
        <v>14.878</v>
      </c>
      <c r="E88" s="34">
        <v>14.59</v>
      </c>
      <c r="F88" s="3">
        <v>13139191</v>
      </c>
      <c r="G88" s="3"/>
      <c r="H88" s="3"/>
      <c r="I88" s="3"/>
      <c r="J88" s="3"/>
      <c r="K88" s="3"/>
      <c r="L88" s="3"/>
      <c r="M88" s="3"/>
      <c r="N88" s="3"/>
      <c r="O88" s="3"/>
      <c r="P88" s="2">
        <v>43291</v>
      </c>
      <c r="Q88">
        <v>386.25</v>
      </c>
    </row>
    <row r="89" spans="1:17" ht="14.5" x14ac:dyDescent="0.35">
      <c r="A89" s="2">
        <v>43292</v>
      </c>
      <c r="B89" s="34">
        <v>14.46</v>
      </c>
      <c r="C89" s="34">
        <v>14.252000000000001</v>
      </c>
      <c r="D89" s="34">
        <v>14.5</v>
      </c>
      <c r="E89" s="34">
        <v>14.32</v>
      </c>
      <c r="F89" s="3">
        <v>12347326</v>
      </c>
      <c r="G89" s="3"/>
      <c r="H89" s="3"/>
      <c r="I89" s="3"/>
      <c r="J89" s="3"/>
      <c r="K89" s="3"/>
      <c r="L89" s="3"/>
      <c r="M89" s="3"/>
      <c r="N89" s="3"/>
      <c r="O89" s="3"/>
      <c r="P89" s="2">
        <v>43292</v>
      </c>
      <c r="Q89">
        <v>381.4</v>
      </c>
    </row>
    <row r="90" spans="1:17" ht="14.5" x14ac:dyDescent="0.35">
      <c r="A90" s="2">
        <v>43293</v>
      </c>
      <c r="B90" s="34">
        <v>14.4</v>
      </c>
      <c r="C90" s="34">
        <v>14.14</v>
      </c>
      <c r="D90" s="34">
        <v>14.458</v>
      </c>
      <c r="E90" s="34">
        <v>14.33</v>
      </c>
      <c r="F90" s="3">
        <v>10864991</v>
      </c>
      <c r="G90" s="3"/>
      <c r="H90" s="3"/>
      <c r="I90" s="3"/>
      <c r="J90" s="3"/>
      <c r="K90" s="3"/>
      <c r="L90" s="3"/>
      <c r="M90" s="3"/>
      <c r="N90" s="3"/>
      <c r="O90" s="3"/>
      <c r="P90" s="2">
        <v>43293</v>
      </c>
      <c r="Q90">
        <v>384.37</v>
      </c>
    </row>
    <row r="91" spans="1:17" ht="14.5" x14ac:dyDescent="0.35">
      <c r="A91" s="2">
        <v>43294</v>
      </c>
      <c r="B91" s="34">
        <v>14.375999999999999</v>
      </c>
      <c r="C91" s="34">
        <v>14.276</v>
      </c>
      <c r="D91" s="34">
        <v>14.426</v>
      </c>
      <c r="E91" s="34">
        <v>14.282</v>
      </c>
      <c r="F91" s="3">
        <v>8696164</v>
      </c>
      <c r="G91" s="3"/>
      <c r="H91" s="3"/>
      <c r="I91" s="3"/>
      <c r="J91" s="3"/>
      <c r="K91" s="3"/>
      <c r="L91" s="3"/>
      <c r="M91" s="3"/>
      <c r="N91" s="3"/>
      <c r="O91" s="3"/>
      <c r="P91" s="2">
        <v>43294</v>
      </c>
      <c r="Q91">
        <v>385.03</v>
      </c>
    </row>
    <row r="92" spans="1:17" ht="14.5" x14ac:dyDescent="0.35">
      <c r="A92" s="2">
        <v>43297</v>
      </c>
      <c r="B92" s="34">
        <v>14.25</v>
      </c>
      <c r="C92" s="34">
        <v>14.226000000000001</v>
      </c>
      <c r="D92" s="34">
        <v>14.5</v>
      </c>
      <c r="E92" s="34">
        <v>14.316000000000001</v>
      </c>
      <c r="F92" s="3">
        <v>8029707</v>
      </c>
      <c r="G92" s="3"/>
      <c r="H92" s="3"/>
      <c r="I92" s="3"/>
      <c r="J92" s="3"/>
      <c r="K92" s="3"/>
      <c r="L92" s="3"/>
      <c r="M92" s="3"/>
      <c r="N92" s="3"/>
      <c r="O92" s="3"/>
      <c r="P92" s="2">
        <v>43297</v>
      </c>
      <c r="Q92">
        <v>384.05</v>
      </c>
    </row>
    <row r="93" spans="1:17" ht="14.5" x14ac:dyDescent="0.35">
      <c r="A93" s="2">
        <v>43298</v>
      </c>
      <c r="B93" s="34">
        <v>14.305999999999999</v>
      </c>
      <c r="C93" s="34">
        <v>14.23</v>
      </c>
      <c r="D93" s="34">
        <v>14.507999999999999</v>
      </c>
      <c r="E93" s="34">
        <v>14.385999999999999</v>
      </c>
      <c r="F93" s="3">
        <v>9681311</v>
      </c>
      <c r="G93" s="3"/>
      <c r="H93" s="3"/>
      <c r="I93" s="3"/>
      <c r="J93" s="3"/>
      <c r="K93" s="3"/>
      <c r="L93" s="3"/>
      <c r="M93" s="3"/>
      <c r="N93" s="3"/>
      <c r="O93" s="3"/>
      <c r="P93" s="2">
        <v>43298</v>
      </c>
      <c r="Q93">
        <v>384.98</v>
      </c>
    </row>
    <row r="94" spans="1:17" ht="14.5" x14ac:dyDescent="0.35">
      <c r="A94" s="2">
        <v>43299</v>
      </c>
      <c r="B94" s="34">
        <v>14.31</v>
      </c>
      <c r="C94" s="34">
        <v>14.034000000000001</v>
      </c>
      <c r="D94" s="34">
        <v>14.34</v>
      </c>
      <c r="E94" s="34">
        <v>14.17</v>
      </c>
      <c r="F94" s="3">
        <v>16130503</v>
      </c>
      <c r="G94" s="3"/>
      <c r="H94" s="3"/>
      <c r="I94" s="3"/>
      <c r="J94" s="3"/>
      <c r="K94" s="3"/>
      <c r="L94" s="3"/>
      <c r="M94" s="3"/>
      <c r="N94" s="3"/>
      <c r="O94" s="3"/>
      <c r="P94" s="2">
        <v>43299</v>
      </c>
      <c r="Q94">
        <v>387.06</v>
      </c>
    </row>
    <row r="95" spans="1:17" ht="14.5" x14ac:dyDescent="0.35">
      <c r="A95" s="2">
        <v>43300</v>
      </c>
      <c r="B95" s="34">
        <v>14.092000000000001</v>
      </c>
      <c r="C95" s="34">
        <v>13.882</v>
      </c>
      <c r="D95" s="34">
        <v>14.29</v>
      </c>
      <c r="E95" s="34">
        <v>13.944000000000001</v>
      </c>
      <c r="F95" s="3">
        <v>13474585</v>
      </c>
      <c r="G95" s="3"/>
      <c r="H95" s="3"/>
      <c r="I95" s="3"/>
      <c r="J95" s="3"/>
      <c r="K95" s="3"/>
      <c r="L95" s="3"/>
      <c r="M95" s="3"/>
      <c r="N95" s="3"/>
      <c r="O95" s="3"/>
      <c r="P95" s="2">
        <v>43300</v>
      </c>
      <c r="Q95">
        <v>386.18</v>
      </c>
    </row>
    <row r="96" spans="1:17" ht="14.5" x14ac:dyDescent="0.35">
      <c r="A96" s="2">
        <v>43301</v>
      </c>
      <c r="B96" s="34">
        <v>13.81</v>
      </c>
      <c r="C96" s="34">
        <v>13.672000000000001</v>
      </c>
      <c r="D96" s="34">
        <v>14.02</v>
      </c>
      <c r="E96" s="34">
        <v>13.96</v>
      </c>
      <c r="F96" s="3">
        <v>13648572</v>
      </c>
      <c r="G96" s="3"/>
      <c r="H96" s="3"/>
      <c r="I96" s="3"/>
      <c r="J96" s="3"/>
      <c r="K96" s="3"/>
      <c r="L96" s="3"/>
      <c r="M96" s="3"/>
      <c r="N96" s="3"/>
      <c r="O96" s="3"/>
      <c r="P96" s="2">
        <v>43301</v>
      </c>
      <c r="Q96">
        <v>385.62</v>
      </c>
    </row>
    <row r="97" spans="1:17" ht="14.5" x14ac:dyDescent="0.35">
      <c r="A97" s="2">
        <v>43304</v>
      </c>
      <c r="B97" s="34">
        <v>13.964</v>
      </c>
      <c r="C97" s="34">
        <v>13.942</v>
      </c>
      <c r="D97" s="34">
        <v>14.236000000000001</v>
      </c>
      <c r="E97" s="34">
        <v>14.016</v>
      </c>
      <c r="F97" s="3">
        <v>10522380</v>
      </c>
      <c r="G97" s="3"/>
      <c r="H97" s="3"/>
      <c r="I97" s="3"/>
      <c r="J97" s="3"/>
      <c r="K97" s="3"/>
      <c r="L97" s="3"/>
      <c r="M97" s="3"/>
      <c r="N97" s="3"/>
      <c r="O97" s="3"/>
      <c r="P97" s="2">
        <v>43304</v>
      </c>
      <c r="Q97">
        <v>384.88</v>
      </c>
    </row>
    <row r="98" spans="1:17" ht="14.5" x14ac:dyDescent="0.35">
      <c r="A98" s="2">
        <v>43305</v>
      </c>
      <c r="B98" s="34">
        <v>14.247999999999999</v>
      </c>
      <c r="C98" s="34">
        <v>14.202</v>
      </c>
      <c r="D98" s="34">
        <v>14.555999999999999</v>
      </c>
      <c r="E98" s="34">
        <v>14.513999999999999</v>
      </c>
      <c r="F98" s="3">
        <v>18914295</v>
      </c>
      <c r="G98" s="3"/>
      <c r="H98" s="3"/>
      <c r="I98" s="3"/>
      <c r="J98" s="3"/>
      <c r="K98" s="3"/>
      <c r="L98" s="3"/>
      <c r="M98" s="3"/>
      <c r="N98" s="3"/>
      <c r="O98" s="3"/>
      <c r="P98" s="2">
        <v>43305</v>
      </c>
      <c r="Q98">
        <v>388.18</v>
      </c>
    </row>
    <row r="99" spans="1:17" ht="14.5" x14ac:dyDescent="0.35">
      <c r="A99" s="2">
        <v>43306</v>
      </c>
      <c r="B99" s="34">
        <v>14.507999999999999</v>
      </c>
      <c r="C99" s="34">
        <v>14.5</v>
      </c>
      <c r="D99" s="34">
        <v>14.71</v>
      </c>
      <c r="E99" s="34">
        <v>14.522</v>
      </c>
      <c r="F99" s="3">
        <v>12460870</v>
      </c>
      <c r="G99" s="3"/>
      <c r="H99" s="3"/>
      <c r="I99" s="3"/>
      <c r="J99" s="3"/>
      <c r="K99" s="3"/>
      <c r="L99" s="3"/>
      <c r="M99" s="3"/>
      <c r="N99" s="3"/>
      <c r="O99" s="3"/>
      <c r="P99" s="2">
        <v>43306</v>
      </c>
      <c r="Q99">
        <v>387.17</v>
      </c>
    </row>
    <row r="100" spans="1:17" ht="14.5" x14ac:dyDescent="0.35">
      <c r="A100" s="2">
        <v>43307</v>
      </c>
      <c r="B100" s="34">
        <v>14.566000000000001</v>
      </c>
      <c r="C100" s="34">
        <v>14.566000000000001</v>
      </c>
      <c r="D100" s="34">
        <v>14.86</v>
      </c>
      <c r="E100" s="34">
        <v>14.734</v>
      </c>
      <c r="F100" s="3">
        <v>11892030</v>
      </c>
      <c r="G100" s="3"/>
      <c r="H100" s="3"/>
      <c r="I100" s="3"/>
      <c r="J100" s="3"/>
      <c r="K100" s="3"/>
      <c r="L100" s="3"/>
      <c r="M100" s="3"/>
      <c r="N100" s="3"/>
      <c r="O100" s="3"/>
      <c r="P100" s="2">
        <v>43307</v>
      </c>
      <c r="Q100">
        <v>390.53</v>
      </c>
    </row>
    <row r="101" spans="1:17" ht="14.5" x14ac:dyDescent="0.35">
      <c r="A101" s="2">
        <v>43308</v>
      </c>
      <c r="B101" s="34">
        <v>14.724</v>
      </c>
      <c r="C101" s="34">
        <v>14.7</v>
      </c>
      <c r="D101" s="34">
        <v>14.99</v>
      </c>
      <c r="E101" s="34">
        <v>14.917999999999999</v>
      </c>
      <c r="F101" s="3">
        <v>14439379</v>
      </c>
      <c r="G101" s="3"/>
      <c r="H101" s="3"/>
      <c r="I101" s="3"/>
      <c r="J101" s="3"/>
      <c r="K101" s="3"/>
      <c r="L101" s="3"/>
      <c r="M101" s="3"/>
      <c r="N101" s="3"/>
      <c r="O101" s="3"/>
      <c r="P101" s="2">
        <v>43308</v>
      </c>
      <c r="Q101">
        <v>392.08</v>
      </c>
    </row>
    <row r="102" spans="1:17" ht="14.5" x14ac:dyDescent="0.35">
      <c r="A102" s="2">
        <v>43311</v>
      </c>
      <c r="B102" s="34">
        <v>14.77</v>
      </c>
      <c r="C102" s="34">
        <v>14.754</v>
      </c>
      <c r="D102" s="34">
        <v>15.018000000000001</v>
      </c>
      <c r="E102" s="34">
        <v>15.004</v>
      </c>
      <c r="F102" s="3">
        <v>9260960</v>
      </c>
      <c r="G102" s="3"/>
      <c r="H102" s="3"/>
      <c r="I102" s="3"/>
      <c r="J102" s="3"/>
      <c r="K102" s="3"/>
      <c r="L102" s="3"/>
      <c r="M102" s="3"/>
      <c r="N102" s="3"/>
      <c r="O102" s="3"/>
      <c r="P102" s="2">
        <v>43311</v>
      </c>
      <c r="Q102">
        <v>390.92</v>
      </c>
    </row>
    <row r="103" spans="1:17" ht="14.5" x14ac:dyDescent="0.35">
      <c r="A103" s="2">
        <v>43312</v>
      </c>
      <c r="B103" s="34">
        <v>15</v>
      </c>
      <c r="C103" s="34">
        <v>14.972</v>
      </c>
      <c r="D103" s="34">
        <v>15.374000000000001</v>
      </c>
      <c r="E103" s="34">
        <v>15.164</v>
      </c>
      <c r="F103" s="3">
        <v>15847298</v>
      </c>
      <c r="G103" s="3"/>
      <c r="H103" s="3"/>
      <c r="I103" s="3"/>
      <c r="J103" s="3"/>
      <c r="K103" s="3"/>
      <c r="L103" s="3"/>
      <c r="M103" s="3"/>
      <c r="N103" s="3"/>
      <c r="O103" s="3"/>
      <c r="P103" s="2">
        <v>43312</v>
      </c>
      <c r="Q103">
        <v>391.61</v>
      </c>
    </row>
    <row r="104" spans="1:17" ht="14.5" x14ac:dyDescent="0.35">
      <c r="A104" s="2">
        <v>43313</v>
      </c>
      <c r="B104" s="34">
        <v>15.25</v>
      </c>
      <c r="C104" s="34">
        <v>14.86</v>
      </c>
      <c r="D104" s="34">
        <v>15.324</v>
      </c>
      <c r="E104" s="34">
        <v>14.86</v>
      </c>
      <c r="F104" s="3">
        <v>10810265</v>
      </c>
      <c r="G104" s="3"/>
      <c r="H104" s="3"/>
      <c r="I104" s="3"/>
      <c r="J104" s="3"/>
      <c r="K104" s="3"/>
      <c r="L104" s="3"/>
      <c r="M104" s="3"/>
      <c r="N104" s="3"/>
      <c r="O104" s="3"/>
      <c r="P104" s="2">
        <v>43313</v>
      </c>
      <c r="Q104">
        <v>389.84</v>
      </c>
    </row>
    <row r="105" spans="1:17" ht="14.5" x14ac:dyDescent="0.35">
      <c r="A105" s="2">
        <v>43314</v>
      </c>
      <c r="B105" s="34">
        <v>14.772</v>
      </c>
      <c r="C105" s="34">
        <v>14.14</v>
      </c>
      <c r="D105" s="34">
        <v>14.78</v>
      </c>
      <c r="E105" s="34">
        <v>14.226000000000001</v>
      </c>
      <c r="F105" s="3">
        <v>19435995</v>
      </c>
      <c r="G105" s="3"/>
      <c r="H105" s="3"/>
      <c r="I105" s="3"/>
      <c r="J105" s="3"/>
      <c r="K105" s="3"/>
      <c r="L105" s="3"/>
      <c r="M105" s="3"/>
      <c r="N105" s="3"/>
      <c r="O105" s="3"/>
      <c r="P105" s="2">
        <v>43314</v>
      </c>
      <c r="Q105">
        <v>386.64</v>
      </c>
    </row>
    <row r="106" spans="1:17" ht="14.5" x14ac:dyDescent="0.35">
      <c r="A106" s="2">
        <v>43315</v>
      </c>
      <c r="B106" s="34">
        <v>14.102</v>
      </c>
      <c r="C106" s="34">
        <v>13.984</v>
      </c>
      <c r="D106" s="34">
        <v>14.44</v>
      </c>
      <c r="E106" s="34">
        <v>14.394</v>
      </c>
      <c r="F106" s="3">
        <v>17712061</v>
      </c>
      <c r="G106" s="3"/>
      <c r="H106" s="3"/>
      <c r="I106" s="3"/>
      <c r="J106" s="3"/>
      <c r="K106" s="3"/>
      <c r="L106" s="3"/>
      <c r="M106" s="3"/>
      <c r="N106" s="3"/>
      <c r="O106" s="3"/>
      <c r="P106" s="2">
        <v>43315</v>
      </c>
      <c r="Q106">
        <v>389.16</v>
      </c>
    </row>
    <row r="107" spans="1:17" ht="14.5" x14ac:dyDescent="0.35">
      <c r="A107" s="2">
        <v>43318</v>
      </c>
      <c r="B107" s="34">
        <v>14.44</v>
      </c>
      <c r="C107" s="34">
        <v>14.327999999999999</v>
      </c>
      <c r="D107" s="34">
        <v>14.52</v>
      </c>
      <c r="E107" s="34">
        <v>14.378</v>
      </c>
      <c r="F107" s="3">
        <v>8881027</v>
      </c>
      <c r="G107" s="3"/>
      <c r="H107" s="3"/>
      <c r="I107" s="3"/>
      <c r="J107" s="3"/>
      <c r="K107" s="3"/>
      <c r="L107" s="3"/>
      <c r="M107" s="3"/>
      <c r="N107" s="3"/>
      <c r="O107" s="3"/>
      <c r="P107" s="2">
        <v>43318</v>
      </c>
      <c r="Q107">
        <v>388.66</v>
      </c>
    </row>
    <row r="108" spans="1:17" ht="14.5" x14ac:dyDescent="0.35">
      <c r="A108" s="2">
        <v>43319</v>
      </c>
      <c r="B108" s="34">
        <v>14.593999999999999</v>
      </c>
      <c r="C108" s="34">
        <v>14.464</v>
      </c>
      <c r="D108" s="34">
        <v>14.92</v>
      </c>
      <c r="E108" s="34">
        <v>14.792</v>
      </c>
      <c r="F108" s="3">
        <v>19043424</v>
      </c>
      <c r="G108" s="3"/>
      <c r="H108" s="3"/>
      <c r="I108" s="3"/>
      <c r="J108" s="3"/>
      <c r="K108" s="3"/>
      <c r="L108" s="3"/>
      <c r="M108" s="3"/>
      <c r="N108" s="3"/>
      <c r="O108" s="3"/>
      <c r="P108" s="2">
        <v>43319</v>
      </c>
      <c r="Q108">
        <v>390.49</v>
      </c>
    </row>
    <row r="109" spans="1:17" ht="14.5" x14ac:dyDescent="0.35">
      <c r="A109" s="2">
        <v>43320</v>
      </c>
      <c r="B109" s="34">
        <v>14.795999999999999</v>
      </c>
      <c r="C109" s="34">
        <v>14.648</v>
      </c>
      <c r="D109" s="34">
        <v>14.872</v>
      </c>
      <c r="E109" s="34">
        <v>14.74</v>
      </c>
      <c r="F109" s="3">
        <v>10848826</v>
      </c>
      <c r="G109" s="3"/>
      <c r="H109" s="3"/>
      <c r="I109" s="3"/>
      <c r="J109" s="3"/>
      <c r="K109" s="3"/>
      <c r="L109" s="3"/>
      <c r="M109" s="3"/>
      <c r="N109" s="3"/>
      <c r="O109" s="3"/>
      <c r="P109" s="2">
        <v>43320</v>
      </c>
      <c r="Q109">
        <v>389.69</v>
      </c>
    </row>
    <row r="110" spans="1:17" ht="14.5" x14ac:dyDescent="0.35">
      <c r="A110" s="2">
        <v>43321</v>
      </c>
      <c r="B110" s="34">
        <v>14.708</v>
      </c>
      <c r="C110" s="34">
        <v>14.372</v>
      </c>
      <c r="D110" s="34">
        <v>14.71</v>
      </c>
      <c r="E110" s="34">
        <v>14.46</v>
      </c>
      <c r="F110" s="3">
        <v>11301577</v>
      </c>
      <c r="G110" s="3"/>
      <c r="H110" s="3"/>
      <c r="I110" s="3"/>
      <c r="J110" s="3"/>
      <c r="K110" s="3"/>
      <c r="L110" s="3"/>
      <c r="M110" s="3"/>
      <c r="N110" s="3"/>
      <c r="O110" s="3"/>
      <c r="P110" s="2">
        <v>43321</v>
      </c>
      <c r="Q110">
        <v>390.05</v>
      </c>
    </row>
    <row r="111" spans="1:17" ht="14.5" x14ac:dyDescent="0.35">
      <c r="A111" s="2">
        <v>43322</v>
      </c>
      <c r="B111" s="34">
        <v>13.88</v>
      </c>
      <c r="C111" s="34">
        <v>13.512</v>
      </c>
      <c r="D111" s="34">
        <v>14.11</v>
      </c>
      <c r="E111" s="34">
        <v>13.776</v>
      </c>
      <c r="F111" s="3">
        <v>34166954</v>
      </c>
      <c r="G111" s="3"/>
      <c r="H111" s="3"/>
      <c r="I111" s="3"/>
      <c r="J111" s="3"/>
      <c r="K111" s="3"/>
      <c r="L111" s="3"/>
      <c r="M111" s="3"/>
      <c r="N111" s="3"/>
      <c r="O111" s="3"/>
      <c r="P111" s="2">
        <v>43322</v>
      </c>
      <c r="Q111">
        <v>385.86</v>
      </c>
    </row>
    <row r="112" spans="1:17" ht="14.5" x14ac:dyDescent="0.35">
      <c r="A112" s="2">
        <v>43325</v>
      </c>
      <c r="B112" s="34">
        <v>13.47</v>
      </c>
      <c r="C112" s="34">
        <v>13.05</v>
      </c>
      <c r="D112" s="34">
        <v>13.568</v>
      </c>
      <c r="E112" s="34">
        <v>13.42</v>
      </c>
      <c r="F112" s="3">
        <v>26852525</v>
      </c>
      <c r="G112" s="3"/>
      <c r="H112" s="3"/>
      <c r="I112" s="3"/>
      <c r="J112" s="3"/>
      <c r="K112" s="3"/>
      <c r="L112" s="3"/>
      <c r="M112" s="3"/>
      <c r="N112" s="3"/>
      <c r="O112" s="3"/>
      <c r="P112" s="2">
        <v>43325</v>
      </c>
      <c r="Q112">
        <v>384.91</v>
      </c>
    </row>
    <row r="113" spans="1:17" ht="14.5" x14ac:dyDescent="0.35">
      <c r="A113" s="2">
        <v>43326</v>
      </c>
      <c r="B113" s="34">
        <v>13.51</v>
      </c>
      <c r="C113" s="34">
        <v>13.092000000000001</v>
      </c>
      <c r="D113" s="34">
        <v>13.654</v>
      </c>
      <c r="E113" s="34">
        <v>13.146000000000001</v>
      </c>
      <c r="F113" s="3">
        <v>18126605</v>
      </c>
      <c r="G113" s="3"/>
      <c r="H113" s="3"/>
      <c r="I113" s="3"/>
      <c r="J113" s="3"/>
      <c r="K113" s="3"/>
      <c r="L113" s="3"/>
      <c r="M113" s="3"/>
      <c r="N113" s="3"/>
      <c r="O113" s="3"/>
      <c r="P113" s="2">
        <v>43326</v>
      </c>
      <c r="Q113">
        <v>384.92</v>
      </c>
    </row>
    <row r="114" spans="1:17" ht="14.5" x14ac:dyDescent="0.35">
      <c r="A114" s="2">
        <v>43328</v>
      </c>
      <c r="B114" s="34">
        <v>13.108000000000001</v>
      </c>
      <c r="C114" s="34">
        <v>12.965999999999999</v>
      </c>
      <c r="D114" s="34">
        <v>13.278</v>
      </c>
      <c r="E114" s="34">
        <v>13.002000000000001</v>
      </c>
      <c r="F114" s="3">
        <v>18795229</v>
      </c>
      <c r="G114" s="3"/>
      <c r="H114" s="3"/>
      <c r="I114" s="3"/>
      <c r="J114" s="3"/>
      <c r="K114" s="3"/>
      <c r="L114" s="3"/>
      <c r="M114" s="3"/>
      <c r="N114" s="3"/>
      <c r="O114" s="3"/>
      <c r="P114" s="2">
        <v>43328</v>
      </c>
      <c r="Q114">
        <v>381.43</v>
      </c>
    </row>
    <row r="115" spans="1:17" ht="14.5" x14ac:dyDescent="0.35">
      <c r="A115" s="2">
        <v>43329</v>
      </c>
      <c r="B115" s="34">
        <v>12.94</v>
      </c>
      <c r="C115" s="34">
        <v>12.766</v>
      </c>
      <c r="D115" s="34">
        <v>13.102</v>
      </c>
      <c r="E115" s="34">
        <v>12.94</v>
      </c>
      <c r="F115" s="3">
        <v>19095972</v>
      </c>
      <c r="G115" s="3"/>
      <c r="H115" s="3"/>
      <c r="I115" s="3"/>
      <c r="J115" s="3"/>
      <c r="K115" s="3"/>
      <c r="L115" s="3"/>
      <c r="M115" s="3"/>
      <c r="N115" s="3"/>
      <c r="O115" s="3"/>
      <c r="P115" s="2">
        <v>43329</v>
      </c>
      <c r="Q115">
        <v>381.06</v>
      </c>
    </row>
    <row r="116" spans="1:17" ht="14.5" x14ac:dyDescent="0.35">
      <c r="A116" s="2">
        <v>43332</v>
      </c>
      <c r="B116" s="34">
        <v>12.962</v>
      </c>
      <c r="C116" s="34">
        <v>12.808</v>
      </c>
      <c r="D116" s="34">
        <v>13.034000000000001</v>
      </c>
      <c r="E116" s="34">
        <v>12.907999999999999</v>
      </c>
      <c r="F116" s="3">
        <v>9249463</v>
      </c>
      <c r="G116" s="3"/>
      <c r="H116" s="3"/>
      <c r="I116" s="3"/>
      <c r="J116" s="3"/>
      <c r="K116" s="3"/>
      <c r="L116" s="3"/>
      <c r="M116" s="3"/>
      <c r="N116" s="3"/>
      <c r="O116" s="3"/>
      <c r="P116" s="2">
        <v>43332</v>
      </c>
      <c r="Q116">
        <v>383.23</v>
      </c>
    </row>
    <row r="117" spans="1:17" ht="14.5" x14ac:dyDescent="0.35">
      <c r="A117" s="2">
        <v>43333</v>
      </c>
      <c r="B117" s="34">
        <v>12.875999999999999</v>
      </c>
      <c r="C117" s="34">
        <v>12.866</v>
      </c>
      <c r="D117" s="34">
        <v>13.308</v>
      </c>
      <c r="E117" s="34">
        <v>13.182</v>
      </c>
      <c r="F117" s="3">
        <v>12049559</v>
      </c>
      <c r="G117" s="3"/>
      <c r="H117" s="3"/>
      <c r="I117" s="3"/>
      <c r="J117" s="3"/>
      <c r="K117" s="3"/>
      <c r="L117" s="3"/>
      <c r="M117" s="3"/>
      <c r="N117" s="3"/>
      <c r="O117" s="3"/>
      <c r="P117" s="2">
        <v>43333</v>
      </c>
      <c r="Q117">
        <v>384.15</v>
      </c>
    </row>
    <row r="118" spans="1:17" ht="14.5" x14ac:dyDescent="0.35">
      <c r="A118" s="2">
        <v>43334</v>
      </c>
      <c r="B118" s="34">
        <v>13.15</v>
      </c>
      <c r="C118" s="34">
        <v>13.15</v>
      </c>
      <c r="D118" s="34">
        <v>13.378</v>
      </c>
      <c r="E118" s="34">
        <v>13.276</v>
      </c>
      <c r="F118" s="3">
        <v>13490768</v>
      </c>
      <c r="G118" s="3"/>
      <c r="H118" s="3"/>
      <c r="I118" s="3"/>
      <c r="J118" s="3"/>
      <c r="K118" s="3"/>
      <c r="L118" s="3"/>
      <c r="M118" s="3"/>
      <c r="N118" s="3"/>
      <c r="O118" s="3"/>
      <c r="P118" s="2">
        <v>43334</v>
      </c>
      <c r="Q118">
        <v>384.02</v>
      </c>
    </row>
    <row r="119" spans="1:17" ht="14.5" x14ac:dyDescent="0.35">
      <c r="A119" s="2">
        <v>43335</v>
      </c>
      <c r="B119" s="34">
        <v>13.25</v>
      </c>
      <c r="C119" s="34">
        <v>13.034000000000001</v>
      </c>
      <c r="D119" s="34">
        <v>13.276</v>
      </c>
      <c r="E119" s="34">
        <v>13.125999999999999</v>
      </c>
      <c r="F119" s="3">
        <v>9588554</v>
      </c>
      <c r="G119" s="3"/>
      <c r="H119" s="3"/>
      <c r="I119" s="3"/>
      <c r="J119" s="3"/>
      <c r="K119" s="3"/>
      <c r="L119" s="3"/>
      <c r="M119" s="3"/>
      <c r="N119" s="3"/>
      <c r="O119" s="3"/>
      <c r="P119" s="2">
        <v>43335</v>
      </c>
      <c r="Q119">
        <v>383.38</v>
      </c>
    </row>
    <row r="120" spans="1:17" ht="14.5" x14ac:dyDescent="0.35">
      <c r="A120" s="2">
        <v>43336</v>
      </c>
      <c r="B120" s="34">
        <v>13.08</v>
      </c>
      <c r="C120" s="34">
        <v>13.08</v>
      </c>
      <c r="D120" s="34">
        <v>13.385999999999999</v>
      </c>
      <c r="E120" s="34">
        <v>13.196</v>
      </c>
      <c r="F120" s="3">
        <v>12042510</v>
      </c>
      <c r="G120" s="3"/>
      <c r="H120" s="3"/>
      <c r="I120" s="3"/>
      <c r="J120" s="3"/>
      <c r="K120" s="3"/>
      <c r="L120" s="3"/>
      <c r="M120" s="3"/>
      <c r="N120" s="3"/>
      <c r="O120" s="3"/>
      <c r="P120" s="2">
        <v>43336</v>
      </c>
      <c r="Q120">
        <v>383.56</v>
      </c>
    </row>
    <row r="121" spans="1:17" ht="14.5" x14ac:dyDescent="0.35">
      <c r="A121" s="2">
        <v>43339</v>
      </c>
      <c r="B121" s="34">
        <v>13.192</v>
      </c>
      <c r="C121" s="34">
        <v>12.926</v>
      </c>
      <c r="D121" s="34">
        <v>13.2</v>
      </c>
      <c r="E121" s="34">
        <v>13.016</v>
      </c>
      <c r="F121" s="3">
        <v>10375778</v>
      </c>
      <c r="G121" s="3"/>
      <c r="H121" s="3"/>
      <c r="I121" s="3"/>
      <c r="J121" s="3"/>
      <c r="K121" s="3"/>
      <c r="L121" s="3"/>
      <c r="M121" s="3"/>
      <c r="N121" s="3"/>
      <c r="O121" s="3"/>
      <c r="P121" s="2">
        <v>43339</v>
      </c>
      <c r="Q121">
        <v>385.57</v>
      </c>
    </row>
    <row r="122" spans="1:17" ht="14.5" x14ac:dyDescent="0.35">
      <c r="A122" s="2">
        <v>43340</v>
      </c>
      <c r="B122" s="34">
        <v>13.06</v>
      </c>
      <c r="C122" s="34">
        <v>12.6</v>
      </c>
      <c r="D122" s="34">
        <v>13.06</v>
      </c>
      <c r="E122" s="34">
        <v>12.676</v>
      </c>
      <c r="F122" s="3">
        <v>19978949</v>
      </c>
      <c r="G122" s="3"/>
      <c r="H122" s="3"/>
      <c r="I122" s="3"/>
      <c r="J122" s="3"/>
      <c r="K122" s="3"/>
      <c r="L122" s="3"/>
      <c r="M122" s="3"/>
      <c r="N122" s="3"/>
      <c r="O122" s="3"/>
      <c r="P122" s="2">
        <v>43340</v>
      </c>
      <c r="Q122">
        <v>385.46</v>
      </c>
    </row>
    <row r="123" spans="1:17" ht="14.5" x14ac:dyDescent="0.35">
      <c r="A123" s="2">
        <v>43341</v>
      </c>
      <c r="B123" s="34">
        <v>12.622</v>
      </c>
      <c r="C123" s="34">
        <v>12.486000000000001</v>
      </c>
      <c r="D123" s="34">
        <v>12.73</v>
      </c>
      <c r="E123" s="34">
        <v>12.726000000000001</v>
      </c>
      <c r="F123" s="3">
        <v>17088945</v>
      </c>
      <c r="G123" s="3"/>
      <c r="H123" s="3"/>
      <c r="I123" s="3"/>
      <c r="J123" s="3"/>
      <c r="K123" s="3"/>
      <c r="L123" s="3"/>
      <c r="M123" s="3"/>
      <c r="N123" s="3"/>
      <c r="O123" s="3"/>
      <c r="P123" s="2">
        <v>43341</v>
      </c>
      <c r="Q123">
        <v>386.58</v>
      </c>
    </row>
    <row r="124" spans="1:17" ht="14.5" x14ac:dyDescent="0.35">
      <c r="A124" s="2">
        <v>43342</v>
      </c>
      <c r="B124" s="34">
        <v>12.67</v>
      </c>
      <c r="C124" s="34">
        <v>12.552</v>
      </c>
      <c r="D124" s="34">
        <v>12.8</v>
      </c>
      <c r="E124" s="34">
        <v>12.598000000000001</v>
      </c>
      <c r="F124" s="3">
        <v>14551469</v>
      </c>
      <c r="G124" s="3"/>
      <c r="H124" s="3"/>
      <c r="I124" s="3"/>
      <c r="J124" s="3"/>
      <c r="K124" s="3"/>
      <c r="L124" s="3"/>
      <c r="M124" s="3"/>
      <c r="N124" s="3"/>
      <c r="O124" s="3"/>
      <c r="P124" s="2">
        <v>43342</v>
      </c>
      <c r="Q124">
        <v>385.36</v>
      </c>
    </row>
    <row r="125" spans="1:17" ht="14.5" x14ac:dyDescent="0.35">
      <c r="A125" s="2">
        <v>43343</v>
      </c>
      <c r="B125" s="34">
        <v>12.622</v>
      </c>
      <c r="C125" s="34">
        <v>12.38</v>
      </c>
      <c r="D125" s="34">
        <v>12.688000000000001</v>
      </c>
      <c r="E125" s="34">
        <v>12.433999999999999</v>
      </c>
      <c r="F125" s="3">
        <v>13785798</v>
      </c>
      <c r="G125" s="3"/>
      <c r="H125" s="3"/>
      <c r="I125" s="3"/>
      <c r="J125" s="3"/>
      <c r="K125" s="3"/>
      <c r="L125" s="3"/>
      <c r="M125" s="3"/>
      <c r="N125" s="3"/>
      <c r="O125" s="3"/>
      <c r="P125" s="2">
        <v>43343</v>
      </c>
      <c r="Q125">
        <v>382.26</v>
      </c>
    </row>
    <row r="126" spans="1:17" ht="14.5" x14ac:dyDescent="0.35">
      <c r="A126" s="2">
        <v>43346</v>
      </c>
      <c r="B126" s="34">
        <v>12.404</v>
      </c>
      <c r="C126" s="34">
        <v>12.353999999999999</v>
      </c>
      <c r="D126" s="34">
        <v>12.586</v>
      </c>
      <c r="E126" s="34">
        <v>12.492000000000001</v>
      </c>
      <c r="F126" s="3">
        <v>11950881</v>
      </c>
      <c r="G126" s="3"/>
      <c r="H126" s="3"/>
      <c r="I126" s="3"/>
      <c r="J126" s="3"/>
      <c r="K126" s="3"/>
      <c r="L126" s="3"/>
      <c r="M126" s="3"/>
      <c r="N126" s="3"/>
      <c r="O126" s="3"/>
      <c r="P126" s="2">
        <v>43346</v>
      </c>
      <c r="Q126">
        <v>382.51</v>
      </c>
    </row>
    <row r="127" spans="1:17" ht="14.5" x14ac:dyDescent="0.35">
      <c r="A127" s="2">
        <v>43347</v>
      </c>
      <c r="B127" s="34">
        <v>12.635999999999999</v>
      </c>
      <c r="C127" s="34">
        <v>12.53</v>
      </c>
      <c r="D127" s="34">
        <v>13.01</v>
      </c>
      <c r="E127" s="34">
        <v>13</v>
      </c>
      <c r="F127" s="3">
        <v>22200111</v>
      </c>
      <c r="G127" s="3"/>
      <c r="H127" s="3"/>
      <c r="I127" s="3"/>
      <c r="J127" s="3"/>
      <c r="K127" s="3"/>
      <c r="L127" s="3"/>
      <c r="M127" s="3"/>
      <c r="N127" s="3"/>
      <c r="O127" s="3"/>
      <c r="P127" s="2">
        <v>43347</v>
      </c>
      <c r="Q127">
        <v>379.83</v>
      </c>
    </row>
    <row r="128" spans="1:17" ht="14.5" x14ac:dyDescent="0.35">
      <c r="A128" s="2">
        <v>43348</v>
      </c>
      <c r="B128" s="34">
        <v>12.99</v>
      </c>
      <c r="C128" s="34">
        <v>12.972</v>
      </c>
      <c r="D128" s="34">
        <v>13.536</v>
      </c>
      <c r="E128" s="34">
        <v>13.23</v>
      </c>
      <c r="F128" s="3">
        <v>26021463</v>
      </c>
      <c r="G128" s="3"/>
      <c r="H128" s="3"/>
      <c r="I128" s="3"/>
      <c r="J128" s="3"/>
      <c r="K128" s="3"/>
      <c r="L128" s="3"/>
      <c r="M128" s="3"/>
      <c r="N128" s="3"/>
      <c r="O128" s="3"/>
      <c r="P128" s="2">
        <v>43348</v>
      </c>
      <c r="Q128">
        <v>375.68</v>
      </c>
    </row>
    <row r="129" spans="1:17" ht="14.5" x14ac:dyDescent="0.35">
      <c r="A129" s="2">
        <v>43349</v>
      </c>
      <c r="B129" s="34">
        <v>13.21</v>
      </c>
      <c r="C129" s="34">
        <v>13.064</v>
      </c>
      <c r="D129" s="34">
        <v>13.414</v>
      </c>
      <c r="E129" s="34">
        <v>13.087999999999999</v>
      </c>
      <c r="F129" s="3">
        <v>14675230</v>
      </c>
      <c r="G129" s="3"/>
      <c r="H129" s="3"/>
      <c r="I129" s="3"/>
      <c r="J129" s="3"/>
      <c r="K129" s="3"/>
      <c r="L129" s="3"/>
      <c r="M129" s="3"/>
      <c r="N129" s="3"/>
      <c r="O129" s="3"/>
      <c r="P129" s="2">
        <v>43349</v>
      </c>
      <c r="Q129">
        <v>373.47</v>
      </c>
    </row>
    <row r="130" spans="1:17" ht="14.5" x14ac:dyDescent="0.35">
      <c r="A130" s="2">
        <v>43350</v>
      </c>
      <c r="B130" s="34">
        <v>13.114000000000001</v>
      </c>
      <c r="C130" s="34">
        <v>12.708</v>
      </c>
      <c r="D130" s="34">
        <v>13.151999999999999</v>
      </c>
      <c r="E130" s="34">
        <v>12.942</v>
      </c>
      <c r="F130" s="3">
        <v>14059833</v>
      </c>
      <c r="G130" s="3"/>
      <c r="H130" s="3"/>
      <c r="I130" s="3"/>
      <c r="J130" s="3"/>
      <c r="K130" s="3"/>
      <c r="L130" s="3"/>
      <c r="M130" s="3"/>
      <c r="N130" s="3"/>
      <c r="O130" s="3"/>
      <c r="P130" s="2">
        <v>43350</v>
      </c>
      <c r="Q130">
        <v>373.77</v>
      </c>
    </row>
    <row r="131" spans="1:17" ht="14.5" x14ac:dyDescent="0.35">
      <c r="A131" s="2">
        <v>43353</v>
      </c>
      <c r="B131" s="34">
        <v>12.99</v>
      </c>
      <c r="C131" s="34">
        <v>12.96</v>
      </c>
      <c r="D131" s="34">
        <v>13.65</v>
      </c>
      <c r="E131" s="34">
        <v>13.545999999999999</v>
      </c>
      <c r="F131" s="3">
        <v>19909950</v>
      </c>
      <c r="G131" s="3"/>
      <c r="H131" s="3"/>
      <c r="I131" s="3"/>
      <c r="J131" s="3"/>
      <c r="K131" s="3"/>
      <c r="L131" s="3"/>
      <c r="M131" s="3"/>
      <c r="N131" s="3"/>
      <c r="O131" s="3"/>
      <c r="P131" s="2">
        <v>43353</v>
      </c>
      <c r="Q131">
        <v>375.51</v>
      </c>
    </row>
    <row r="132" spans="1:17" ht="14.5" x14ac:dyDescent="0.35">
      <c r="A132" s="2">
        <v>43354</v>
      </c>
      <c r="B132" s="34">
        <v>13.625999999999999</v>
      </c>
      <c r="C132" s="34">
        <v>13.268000000000001</v>
      </c>
      <c r="D132" s="34">
        <v>13.66</v>
      </c>
      <c r="E132" s="34">
        <v>13.378</v>
      </c>
      <c r="F132" s="3">
        <v>14045100</v>
      </c>
      <c r="G132" s="3"/>
      <c r="H132" s="3"/>
      <c r="I132" s="3"/>
      <c r="J132" s="3"/>
      <c r="K132" s="3"/>
      <c r="L132" s="3"/>
      <c r="M132" s="3"/>
      <c r="N132" s="3"/>
      <c r="O132" s="3"/>
      <c r="P132" s="2">
        <v>43354</v>
      </c>
      <c r="Q132">
        <v>375.31</v>
      </c>
    </row>
    <row r="133" spans="1:17" ht="14.5" x14ac:dyDescent="0.35">
      <c r="A133" s="2">
        <v>43355</v>
      </c>
      <c r="B133" s="34">
        <v>13.378</v>
      </c>
      <c r="C133" s="34">
        <v>13.068</v>
      </c>
      <c r="D133" s="34">
        <v>13.4</v>
      </c>
      <c r="E133" s="34">
        <v>13.34</v>
      </c>
      <c r="F133" s="3">
        <v>15844686</v>
      </c>
      <c r="G133" s="3"/>
      <c r="H133" s="3"/>
      <c r="I133" s="3"/>
      <c r="J133" s="3"/>
      <c r="K133" s="3"/>
      <c r="L133" s="3"/>
      <c r="M133" s="3"/>
      <c r="N133" s="3"/>
      <c r="O133" s="3"/>
      <c r="P133" s="2">
        <v>43355</v>
      </c>
      <c r="Q133">
        <v>377.08</v>
      </c>
    </row>
    <row r="134" spans="1:17" ht="14.5" x14ac:dyDescent="0.35">
      <c r="A134" s="2">
        <v>43356</v>
      </c>
      <c r="B134" s="34">
        <v>13.266</v>
      </c>
      <c r="C134" s="34">
        <v>13.151999999999999</v>
      </c>
      <c r="D134" s="34">
        <v>13.558</v>
      </c>
      <c r="E134" s="34">
        <v>13.416</v>
      </c>
      <c r="F134" s="3">
        <v>14340676</v>
      </c>
      <c r="G134" s="3"/>
      <c r="H134" s="3"/>
      <c r="I134" s="3"/>
      <c r="J134" s="3"/>
      <c r="K134" s="3"/>
      <c r="L134" s="3"/>
      <c r="M134" s="3"/>
      <c r="N134" s="3"/>
      <c r="O134" s="3"/>
      <c r="P134" s="2">
        <v>43356</v>
      </c>
      <c r="Q134">
        <v>376.52</v>
      </c>
    </row>
    <row r="135" spans="1:17" ht="14.5" x14ac:dyDescent="0.35">
      <c r="A135" s="2">
        <v>43357</v>
      </c>
      <c r="B135" s="34">
        <v>13.494</v>
      </c>
      <c r="C135" s="34">
        <v>13.27</v>
      </c>
      <c r="D135" s="34">
        <v>13.577999999999999</v>
      </c>
      <c r="E135" s="34">
        <v>13.385999999999999</v>
      </c>
      <c r="F135" s="3">
        <v>11254701</v>
      </c>
      <c r="G135" s="3"/>
      <c r="H135" s="3"/>
      <c r="I135" s="3"/>
      <c r="J135" s="3"/>
      <c r="K135" s="3"/>
      <c r="L135" s="3"/>
      <c r="M135" s="3"/>
      <c r="N135" s="3"/>
      <c r="O135" s="3"/>
      <c r="P135" s="2">
        <v>43357</v>
      </c>
      <c r="Q135">
        <v>377.85</v>
      </c>
    </row>
    <row r="136" spans="1:17" ht="14.5" x14ac:dyDescent="0.35">
      <c r="A136" s="2">
        <v>43360</v>
      </c>
      <c r="B136" s="34">
        <v>13.407999999999999</v>
      </c>
      <c r="C136" s="34">
        <v>13.36</v>
      </c>
      <c r="D136" s="34">
        <v>13.78</v>
      </c>
      <c r="E136" s="34">
        <v>13.736000000000001</v>
      </c>
      <c r="F136" s="3">
        <v>14040642</v>
      </c>
      <c r="G136" s="3"/>
      <c r="H136" s="3"/>
      <c r="I136" s="3"/>
      <c r="J136" s="3"/>
      <c r="K136" s="3"/>
      <c r="L136" s="3"/>
      <c r="M136" s="3"/>
      <c r="N136" s="3"/>
      <c r="O136" s="3"/>
      <c r="P136" s="2">
        <v>43360</v>
      </c>
      <c r="Q136">
        <v>378.31</v>
      </c>
    </row>
    <row r="137" spans="1:17" ht="14.5" x14ac:dyDescent="0.35">
      <c r="A137" s="2">
        <v>43361</v>
      </c>
      <c r="B137" s="34">
        <v>13.7</v>
      </c>
      <c r="C137" s="34">
        <v>13.507999999999999</v>
      </c>
      <c r="D137" s="34">
        <v>13.744</v>
      </c>
      <c r="E137" s="34">
        <v>13.708</v>
      </c>
      <c r="F137" s="3">
        <v>13074564</v>
      </c>
      <c r="G137" s="3"/>
      <c r="H137" s="3"/>
      <c r="I137" s="3"/>
      <c r="J137" s="3"/>
      <c r="K137" s="3"/>
      <c r="L137" s="3"/>
      <c r="M137" s="3"/>
      <c r="N137" s="3"/>
      <c r="O137" s="3"/>
      <c r="P137" s="2">
        <v>43361</v>
      </c>
      <c r="Q137">
        <v>378.73</v>
      </c>
    </row>
    <row r="138" spans="1:17" ht="14.5" x14ac:dyDescent="0.35">
      <c r="A138" s="2">
        <v>43362</v>
      </c>
      <c r="B138" s="34">
        <v>13.696</v>
      </c>
      <c r="C138" s="34">
        <v>13.574</v>
      </c>
      <c r="D138" s="34">
        <v>13.906000000000001</v>
      </c>
      <c r="E138" s="34">
        <v>13.904</v>
      </c>
      <c r="F138" s="3">
        <v>15582391</v>
      </c>
      <c r="G138" s="3"/>
      <c r="H138" s="3"/>
      <c r="I138" s="3"/>
      <c r="J138" s="3"/>
      <c r="K138" s="3"/>
      <c r="L138" s="3"/>
      <c r="M138" s="3"/>
      <c r="N138" s="3"/>
      <c r="O138" s="3"/>
      <c r="P138" s="2">
        <v>43362</v>
      </c>
      <c r="Q138">
        <v>379.98</v>
      </c>
    </row>
    <row r="139" spans="1:17" ht="14.5" x14ac:dyDescent="0.35">
      <c r="A139" s="2">
        <v>43363</v>
      </c>
      <c r="B139" s="34">
        <v>13.904</v>
      </c>
      <c r="C139" s="34">
        <v>13.9</v>
      </c>
      <c r="D139" s="34">
        <v>14.23</v>
      </c>
      <c r="E139" s="34">
        <v>14.05</v>
      </c>
      <c r="F139" s="3">
        <v>25392740</v>
      </c>
      <c r="G139" s="3"/>
      <c r="H139" s="3"/>
      <c r="I139" s="3"/>
      <c r="J139" s="3"/>
      <c r="K139" s="3"/>
      <c r="L139" s="3"/>
      <c r="M139" s="3"/>
      <c r="N139" s="3"/>
      <c r="O139" s="3"/>
      <c r="P139" s="2">
        <v>43363</v>
      </c>
      <c r="Q139">
        <v>382.63</v>
      </c>
    </row>
    <row r="140" spans="1:17" ht="14.5" x14ac:dyDescent="0.35">
      <c r="A140" s="2">
        <v>43364</v>
      </c>
      <c r="B140" s="34">
        <v>14.25</v>
      </c>
      <c r="C140" s="34">
        <v>14.013999999999999</v>
      </c>
      <c r="D140" s="34">
        <v>14.308</v>
      </c>
      <c r="E140" s="34">
        <v>14.082000000000001</v>
      </c>
      <c r="F140" s="3">
        <v>21866376</v>
      </c>
      <c r="G140" s="3"/>
      <c r="H140" s="3"/>
      <c r="I140" s="3"/>
      <c r="J140" s="3"/>
      <c r="K140" s="3"/>
      <c r="L140" s="3"/>
      <c r="M140" s="3"/>
      <c r="N140" s="3"/>
      <c r="O140" s="3"/>
      <c r="P140" s="2">
        <v>43364</v>
      </c>
      <c r="Q140">
        <v>384.29</v>
      </c>
    </row>
    <row r="141" spans="1:17" ht="14.5" x14ac:dyDescent="0.35">
      <c r="A141" s="2">
        <v>43367</v>
      </c>
      <c r="B141" s="34">
        <v>13.992000000000001</v>
      </c>
      <c r="C141" s="34">
        <v>13.907999999999999</v>
      </c>
      <c r="D141" s="34">
        <v>14.128</v>
      </c>
      <c r="E141" s="34">
        <v>13.962</v>
      </c>
      <c r="F141" s="3">
        <v>11446061</v>
      </c>
      <c r="G141" s="3"/>
      <c r="H141" s="3"/>
      <c r="I141" s="3"/>
      <c r="J141" s="3"/>
      <c r="K141" s="3"/>
      <c r="L141" s="3"/>
      <c r="M141" s="3"/>
      <c r="N141" s="3"/>
      <c r="O141" s="3"/>
      <c r="P141" s="2">
        <v>43367</v>
      </c>
      <c r="Q141">
        <v>382.14</v>
      </c>
    </row>
    <row r="142" spans="1:17" ht="14.5" x14ac:dyDescent="0.35">
      <c r="A142" s="2">
        <v>43368</v>
      </c>
      <c r="B142" s="34">
        <v>14.06</v>
      </c>
      <c r="C142" s="34">
        <v>14.03</v>
      </c>
      <c r="D142" s="34">
        <v>14.346</v>
      </c>
      <c r="E142" s="34">
        <v>14.327999999999999</v>
      </c>
      <c r="F142" s="3">
        <v>14051153</v>
      </c>
      <c r="G142" s="3"/>
      <c r="H142" s="3"/>
      <c r="I142" s="3"/>
      <c r="J142" s="3"/>
      <c r="K142" s="3"/>
      <c r="L142" s="3"/>
      <c r="M142" s="3"/>
      <c r="N142" s="3"/>
      <c r="O142" s="3"/>
      <c r="P142" s="2">
        <v>43368</v>
      </c>
      <c r="Q142">
        <v>383.89</v>
      </c>
    </row>
    <row r="143" spans="1:17" ht="14.5" x14ac:dyDescent="0.35">
      <c r="A143" s="2">
        <v>43369</v>
      </c>
      <c r="B143" s="34">
        <v>14.302</v>
      </c>
      <c r="C143" s="34">
        <v>14.135999999999999</v>
      </c>
      <c r="D143" s="34">
        <v>14.334</v>
      </c>
      <c r="E143" s="34">
        <v>14.135999999999999</v>
      </c>
      <c r="F143" s="3">
        <v>16249308</v>
      </c>
      <c r="G143" s="3"/>
      <c r="H143" s="3"/>
      <c r="I143" s="3"/>
      <c r="J143" s="3"/>
      <c r="K143" s="3"/>
      <c r="L143" s="3"/>
      <c r="M143" s="3"/>
      <c r="N143" s="3"/>
      <c r="O143" s="3"/>
      <c r="P143" s="2">
        <v>43369</v>
      </c>
      <c r="Q143">
        <v>385.04</v>
      </c>
    </row>
    <row r="144" spans="1:17" ht="14.5" x14ac:dyDescent="0.35">
      <c r="A144" s="2">
        <v>43370</v>
      </c>
      <c r="B144" s="34">
        <v>13.9</v>
      </c>
      <c r="C144" s="34">
        <v>13.523999999999999</v>
      </c>
      <c r="D144" s="34">
        <v>13.932</v>
      </c>
      <c r="E144" s="34">
        <v>13.9</v>
      </c>
      <c r="F144" s="3">
        <v>19017354</v>
      </c>
      <c r="G144" s="3"/>
      <c r="H144" s="3"/>
      <c r="I144" s="3"/>
      <c r="J144" s="3"/>
      <c r="K144" s="3"/>
      <c r="L144" s="3"/>
      <c r="M144" s="3"/>
      <c r="N144" s="3"/>
      <c r="O144" s="3"/>
      <c r="P144" s="2">
        <v>43370</v>
      </c>
      <c r="Q144">
        <v>386.38</v>
      </c>
    </row>
    <row r="145" spans="1:17" ht="14.5" x14ac:dyDescent="0.35">
      <c r="A145" s="2">
        <v>43371</v>
      </c>
      <c r="B145" s="34">
        <v>13.012</v>
      </c>
      <c r="C145" s="34">
        <v>12.576000000000001</v>
      </c>
      <c r="D145" s="34">
        <v>13.378</v>
      </c>
      <c r="E145" s="34">
        <v>12.964</v>
      </c>
      <c r="F145" s="3">
        <v>42389440</v>
      </c>
      <c r="G145" s="3"/>
      <c r="H145" s="3"/>
      <c r="I145" s="3"/>
      <c r="J145" s="3"/>
      <c r="K145" s="3"/>
      <c r="L145" s="3"/>
      <c r="M145" s="3"/>
      <c r="N145" s="3"/>
      <c r="O145" s="3"/>
      <c r="P145" s="2">
        <v>43371</v>
      </c>
      <c r="Q145">
        <v>383.18</v>
      </c>
    </row>
    <row r="146" spans="1:17" ht="14.5" x14ac:dyDescent="0.35">
      <c r="A146" s="2">
        <v>43374</v>
      </c>
      <c r="B146" s="34">
        <v>12.706</v>
      </c>
      <c r="C146" s="34">
        <v>12.61</v>
      </c>
      <c r="D146" s="34">
        <v>13.214</v>
      </c>
      <c r="E146" s="34">
        <v>12.66</v>
      </c>
      <c r="F146" s="3">
        <v>21715113</v>
      </c>
      <c r="G146" s="3"/>
      <c r="H146" s="3"/>
      <c r="I146" s="3"/>
      <c r="J146" s="3"/>
      <c r="K146" s="3"/>
      <c r="L146" s="3"/>
      <c r="M146" s="3"/>
      <c r="N146" s="3"/>
      <c r="O146" s="3"/>
      <c r="P146" s="2">
        <v>43374</v>
      </c>
      <c r="Q146">
        <v>383.94</v>
      </c>
    </row>
    <row r="147" spans="1:17" ht="14.5" x14ac:dyDescent="0.35">
      <c r="A147" s="2">
        <v>43375</v>
      </c>
      <c r="B147" s="34">
        <v>12.364000000000001</v>
      </c>
      <c r="C147" s="34">
        <v>12.157999999999999</v>
      </c>
      <c r="D147" s="34">
        <v>12.662000000000001</v>
      </c>
      <c r="E147" s="34">
        <v>12.426</v>
      </c>
      <c r="F147" s="3">
        <v>22607803</v>
      </c>
      <c r="G147" s="3"/>
      <c r="H147" s="3"/>
      <c r="I147" s="3"/>
      <c r="J147" s="3"/>
      <c r="K147" s="3"/>
      <c r="L147" s="3"/>
      <c r="M147" s="3"/>
      <c r="N147" s="3"/>
      <c r="O147" s="3"/>
      <c r="P147" s="2">
        <v>43375</v>
      </c>
      <c r="Q147">
        <v>381.94</v>
      </c>
    </row>
    <row r="148" spans="1:17" ht="14.5" x14ac:dyDescent="0.35">
      <c r="A148" s="2">
        <v>43376</v>
      </c>
      <c r="B148" s="34">
        <v>12.86</v>
      </c>
      <c r="C148" s="34">
        <v>12.4</v>
      </c>
      <c r="D148" s="34">
        <v>12.93</v>
      </c>
      <c r="E148" s="34">
        <v>12.516</v>
      </c>
      <c r="F148" s="3">
        <v>20909463</v>
      </c>
      <c r="G148" s="3"/>
      <c r="H148" s="3"/>
      <c r="I148" s="3"/>
      <c r="J148" s="3"/>
      <c r="K148" s="3"/>
      <c r="L148" s="3"/>
      <c r="M148" s="3"/>
      <c r="N148" s="3"/>
      <c r="O148" s="3"/>
      <c r="P148" s="2">
        <v>43376</v>
      </c>
      <c r="Q148">
        <v>383.84</v>
      </c>
    </row>
    <row r="149" spans="1:17" ht="14.5" x14ac:dyDescent="0.35">
      <c r="A149" s="2">
        <v>43377</v>
      </c>
      <c r="B149" s="34">
        <v>12.608000000000001</v>
      </c>
      <c r="C149" s="34">
        <v>12.417999999999999</v>
      </c>
      <c r="D149" s="34">
        <v>12.704000000000001</v>
      </c>
      <c r="E149" s="34">
        <v>12.596</v>
      </c>
      <c r="F149" s="3">
        <v>17914014</v>
      </c>
      <c r="G149" s="3"/>
      <c r="H149" s="3"/>
      <c r="I149" s="3"/>
      <c r="J149" s="3"/>
      <c r="K149" s="3"/>
      <c r="L149" s="3"/>
      <c r="M149" s="3"/>
      <c r="N149" s="3"/>
      <c r="O149" s="3"/>
      <c r="P149" s="2">
        <v>43377</v>
      </c>
      <c r="Q149">
        <v>379.68</v>
      </c>
    </row>
    <row r="150" spans="1:17" ht="14.5" x14ac:dyDescent="0.35">
      <c r="A150" s="2">
        <v>43378</v>
      </c>
      <c r="B150" s="34">
        <v>12.504</v>
      </c>
      <c r="C150" s="34">
        <v>12.19</v>
      </c>
      <c r="D150" s="34">
        <v>12.58</v>
      </c>
      <c r="E150" s="34">
        <v>12.412000000000001</v>
      </c>
      <c r="F150" s="3">
        <v>16342878</v>
      </c>
      <c r="G150" s="3"/>
      <c r="H150" s="3"/>
      <c r="I150" s="3"/>
      <c r="J150" s="3"/>
      <c r="K150" s="3"/>
      <c r="L150" s="3"/>
      <c r="M150" s="3"/>
      <c r="N150" s="3"/>
      <c r="O150" s="3"/>
      <c r="P150" s="2">
        <v>43378</v>
      </c>
      <c r="Q150">
        <v>376.41</v>
      </c>
    </row>
    <row r="151" spans="1:17" ht="14.5" x14ac:dyDescent="0.35">
      <c r="A151" s="2">
        <v>43381</v>
      </c>
      <c r="B151" s="34">
        <v>12.28</v>
      </c>
      <c r="C151" s="34">
        <v>11.757999999999999</v>
      </c>
      <c r="D151" s="34">
        <v>12.284000000000001</v>
      </c>
      <c r="E151" s="34">
        <v>11.97</v>
      </c>
      <c r="F151" s="3">
        <v>24227640</v>
      </c>
      <c r="G151" s="3"/>
      <c r="H151" s="3"/>
      <c r="I151" s="3"/>
      <c r="J151" s="3"/>
      <c r="K151" s="3"/>
      <c r="L151" s="3"/>
      <c r="M151" s="3"/>
      <c r="N151" s="3"/>
      <c r="O151" s="3"/>
      <c r="P151" s="2">
        <v>43381</v>
      </c>
      <c r="Q151">
        <v>372.21</v>
      </c>
    </row>
    <row r="152" spans="1:17" ht="14.5" x14ac:dyDescent="0.35">
      <c r="A152" s="2">
        <v>43382</v>
      </c>
      <c r="B152" s="34">
        <v>12.022</v>
      </c>
      <c r="C152" s="34">
        <v>11.744</v>
      </c>
      <c r="D152" s="34">
        <v>12.257999999999999</v>
      </c>
      <c r="E152" s="34">
        <v>12.114000000000001</v>
      </c>
      <c r="F152" s="3">
        <v>20216087</v>
      </c>
      <c r="G152" s="3"/>
      <c r="H152" s="3"/>
      <c r="I152" s="3"/>
      <c r="J152" s="3"/>
      <c r="K152" s="3"/>
      <c r="L152" s="3"/>
      <c r="M152" s="3"/>
      <c r="N152" s="3"/>
      <c r="O152" s="3"/>
      <c r="P152" s="2">
        <v>43382</v>
      </c>
      <c r="Q152">
        <v>372.93</v>
      </c>
    </row>
    <row r="153" spans="1:17" ht="14.5" x14ac:dyDescent="0.35">
      <c r="A153" s="2">
        <v>43383</v>
      </c>
      <c r="B153" s="34">
        <v>11.93</v>
      </c>
      <c r="C153" s="34">
        <v>11.91</v>
      </c>
      <c r="D153" s="34">
        <v>12.438000000000001</v>
      </c>
      <c r="E153" s="34">
        <v>12.154</v>
      </c>
      <c r="F153" s="3">
        <v>17233972</v>
      </c>
      <c r="G153" s="3"/>
      <c r="H153" s="3"/>
      <c r="I153" s="3"/>
      <c r="J153" s="3"/>
      <c r="K153" s="3"/>
      <c r="L153" s="3"/>
      <c r="M153" s="3"/>
      <c r="N153" s="3"/>
      <c r="O153" s="3"/>
      <c r="P153" s="2">
        <v>43383</v>
      </c>
      <c r="Q153">
        <v>366.93</v>
      </c>
    </row>
    <row r="154" spans="1:17" ht="14.5" x14ac:dyDescent="0.35">
      <c r="A154" s="2">
        <v>43384</v>
      </c>
      <c r="B154" s="34">
        <v>11.956</v>
      </c>
      <c r="C154" s="34">
        <v>11.907999999999999</v>
      </c>
      <c r="D154" s="34">
        <v>12.28</v>
      </c>
      <c r="E154" s="34">
        <v>11.938000000000001</v>
      </c>
      <c r="F154" s="3">
        <v>18454291</v>
      </c>
      <c r="G154" s="3"/>
      <c r="H154" s="3"/>
      <c r="I154" s="3"/>
      <c r="J154" s="3"/>
      <c r="K154" s="3"/>
      <c r="L154" s="3"/>
      <c r="M154" s="3"/>
      <c r="N154" s="3"/>
      <c r="O154" s="3"/>
      <c r="P154" s="2">
        <v>43384</v>
      </c>
      <c r="Q154">
        <v>359.65</v>
      </c>
    </row>
    <row r="155" spans="1:17" ht="14.5" x14ac:dyDescent="0.35">
      <c r="A155" s="2">
        <v>43385</v>
      </c>
      <c r="B155" s="34">
        <v>12.05</v>
      </c>
      <c r="C155" s="34">
        <v>11.86</v>
      </c>
      <c r="D155" s="34">
        <v>12.17</v>
      </c>
      <c r="E155" s="34">
        <v>11.914</v>
      </c>
      <c r="F155" s="3">
        <v>17414234</v>
      </c>
      <c r="G155" s="3"/>
      <c r="H155" s="3"/>
      <c r="I155" s="3"/>
      <c r="J155" s="3"/>
      <c r="K155" s="3"/>
      <c r="L155" s="3"/>
      <c r="M155" s="3"/>
      <c r="N155" s="3"/>
      <c r="O155" s="3"/>
      <c r="P155" s="2">
        <v>43385</v>
      </c>
      <c r="Q155">
        <v>358.95</v>
      </c>
    </row>
    <row r="156" spans="1:17" ht="14.5" x14ac:dyDescent="0.35">
      <c r="A156" s="2">
        <v>43388</v>
      </c>
      <c r="B156" s="34">
        <v>11.878</v>
      </c>
      <c r="C156" s="34">
        <v>11.834</v>
      </c>
      <c r="D156" s="34">
        <v>12.022</v>
      </c>
      <c r="E156" s="34">
        <v>11.917999999999999</v>
      </c>
      <c r="F156" s="3">
        <v>11306845</v>
      </c>
      <c r="G156" s="3"/>
      <c r="H156" s="3"/>
      <c r="I156" s="3"/>
      <c r="J156" s="3"/>
      <c r="K156" s="3"/>
      <c r="L156" s="3"/>
      <c r="M156" s="3"/>
      <c r="N156" s="3"/>
      <c r="O156" s="3"/>
      <c r="P156" s="2">
        <v>43388</v>
      </c>
      <c r="Q156">
        <v>359.31</v>
      </c>
    </row>
    <row r="157" spans="1:17" ht="14.5" x14ac:dyDescent="0.35">
      <c r="A157" s="2">
        <v>43389</v>
      </c>
      <c r="B157" s="34">
        <v>11.884</v>
      </c>
      <c r="C157" s="34">
        <v>11.742000000000001</v>
      </c>
      <c r="D157" s="34">
        <v>12.034000000000001</v>
      </c>
      <c r="E157" s="34">
        <v>12.013999999999999</v>
      </c>
      <c r="F157" s="3">
        <v>19355835</v>
      </c>
      <c r="G157" s="3"/>
      <c r="H157" s="3"/>
      <c r="I157" s="3"/>
      <c r="J157" s="3"/>
      <c r="K157" s="3"/>
      <c r="L157" s="3"/>
      <c r="M157" s="3"/>
      <c r="N157" s="3"/>
      <c r="O157" s="3"/>
      <c r="P157" s="2">
        <v>43389</v>
      </c>
      <c r="Q157">
        <v>364.99</v>
      </c>
    </row>
    <row r="158" spans="1:17" ht="14.5" x14ac:dyDescent="0.35">
      <c r="A158" s="2">
        <v>43390</v>
      </c>
      <c r="B158" s="34">
        <v>12.071999999999999</v>
      </c>
      <c r="C158" s="34">
        <v>11.984</v>
      </c>
      <c r="D158" s="34">
        <v>12.212</v>
      </c>
      <c r="E158" s="34">
        <v>12.052</v>
      </c>
      <c r="F158" s="3">
        <v>14587282</v>
      </c>
      <c r="G158" s="3"/>
      <c r="H158" s="3"/>
      <c r="I158" s="3"/>
      <c r="J158" s="3"/>
      <c r="K158" s="3"/>
      <c r="L158" s="3"/>
      <c r="M158" s="3"/>
      <c r="N158" s="3"/>
      <c r="O158" s="3"/>
      <c r="P158" s="2">
        <v>43390</v>
      </c>
      <c r="Q158">
        <v>363.54</v>
      </c>
    </row>
    <row r="159" spans="1:17" ht="14.5" x14ac:dyDescent="0.35">
      <c r="A159" s="2">
        <v>43391</v>
      </c>
      <c r="B159" s="34">
        <v>11.932</v>
      </c>
      <c r="C159" s="34">
        <v>11.6</v>
      </c>
      <c r="D159" s="34">
        <v>12.134</v>
      </c>
      <c r="E159" s="34">
        <v>11.641999999999999</v>
      </c>
      <c r="F159" s="3">
        <v>19187247</v>
      </c>
      <c r="G159" s="3"/>
      <c r="H159" s="3"/>
      <c r="I159" s="3"/>
      <c r="J159" s="3"/>
      <c r="K159" s="3"/>
      <c r="L159" s="3"/>
      <c r="M159" s="3"/>
      <c r="N159" s="3"/>
      <c r="O159" s="3"/>
      <c r="P159" s="2">
        <v>43391</v>
      </c>
      <c r="Q159">
        <v>361.67</v>
      </c>
    </row>
    <row r="160" spans="1:17" ht="14.5" x14ac:dyDescent="0.35">
      <c r="A160" s="2">
        <v>43392</v>
      </c>
      <c r="B160" s="34">
        <v>11.506</v>
      </c>
      <c r="C160" s="34">
        <v>11.06</v>
      </c>
      <c r="D160" s="34">
        <v>11.666</v>
      </c>
      <c r="E160" s="34">
        <v>11.53</v>
      </c>
      <c r="F160" s="3">
        <v>31476683</v>
      </c>
      <c r="G160" s="3"/>
      <c r="H160" s="3"/>
      <c r="I160" s="3"/>
      <c r="J160" s="3"/>
      <c r="K160" s="3"/>
      <c r="L160" s="3"/>
      <c r="M160" s="3"/>
      <c r="N160" s="3"/>
      <c r="O160" s="3"/>
      <c r="P160" s="2">
        <v>43392</v>
      </c>
      <c r="Q160">
        <v>361.24</v>
      </c>
    </row>
    <row r="161" spans="1:17" ht="14.5" x14ac:dyDescent="0.35">
      <c r="A161" s="2">
        <v>43395</v>
      </c>
      <c r="B161" s="34">
        <v>12</v>
      </c>
      <c r="C161" s="34">
        <v>11.21</v>
      </c>
      <c r="D161" s="34">
        <v>12.1</v>
      </c>
      <c r="E161" s="34">
        <v>11.308</v>
      </c>
      <c r="F161" s="3">
        <v>23231267</v>
      </c>
      <c r="G161" s="3"/>
      <c r="H161" s="3"/>
      <c r="I161" s="3"/>
      <c r="J161" s="3"/>
      <c r="K161" s="3"/>
      <c r="L161" s="3"/>
      <c r="M161" s="3"/>
      <c r="N161" s="3"/>
      <c r="O161" s="3"/>
      <c r="P161" s="2">
        <v>43395</v>
      </c>
      <c r="Q161">
        <v>359.74</v>
      </c>
    </row>
    <row r="162" spans="1:17" ht="14.5" x14ac:dyDescent="0.35">
      <c r="A162" s="2">
        <v>43396</v>
      </c>
      <c r="B162" s="34">
        <v>11.118</v>
      </c>
      <c r="C162" s="34">
        <v>11.096</v>
      </c>
      <c r="D162" s="34">
        <v>11.462</v>
      </c>
      <c r="E162" s="34">
        <v>11.276</v>
      </c>
      <c r="F162" s="3">
        <v>19715355</v>
      </c>
      <c r="G162" s="3"/>
      <c r="H162" s="3"/>
      <c r="I162" s="3"/>
      <c r="J162" s="3"/>
      <c r="K162" s="3"/>
      <c r="L162" s="3"/>
      <c r="M162" s="3"/>
      <c r="N162" s="3"/>
      <c r="O162" s="3"/>
      <c r="P162" s="2">
        <v>43396</v>
      </c>
      <c r="Q162">
        <v>354.06</v>
      </c>
    </row>
    <row r="163" spans="1:17" ht="14.5" x14ac:dyDescent="0.35">
      <c r="A163" s="2">
        <v>43397</v>
      </c>
      <c r="B163" s="34">
        <v>11.3</v>
      </c>
      <c r="C163" s="34">
        <v>10.853999999999999</v>
      </c>
      <c r="D163" s="34">
        <v>11.32</v>
      </c>
      <c r="E163" s="34">
        <v>10.896000000000001</v>
      </c>
      <c r="F163" s="3">
        <v>17477491</v>
      </c>
      <c r="G163" s="3"/>
      <c r="H163" s="3"/>
      <c r="I163" s="3"/>
      <c r="J163" s="3"/>
      <c r="K163" s="3"/>
      <c r="L163" s="3"/>
      <c r="M163" s="3"/>
      <c r="N163" s="3"/>
      <c r="O163" s="3"/>
      <c r="P163" s="2">
        <v>43397</v>
      </c>
      <c r="Q163">
        <v>353.27</v>
      </c>
    </row>
    <row r="164" spans="1:17" ht="14.5" x14ac:dyDescent="0.35">
      <c r="A164" s="2">
        <v>43398</v>
      </c>
      <c r="B164" s="34">
        <v>10.8</v>
      </c>
      <c r="C164" s="34">
        <v>10.794</v>
      </c>
      <c r="D164" s="34">
        <v>11.238</v>
      </c>
      <c r="E164" s="34">
        <v>11.14</v>
      </c>
      <c r="F164" s="3">
        <v>19682250</v>
      </c>
      <c r="G164" s="3"/>
      <c r="H164" s="3"/>
      <c r="I164" s="3"/>
      <c r="J164" s="3"/>
      <c r="K164" s="3"/>
      <c r="L164" s="3"/>
      <c r="M164" s="3"/>
      <c r="N164" s="3"/>
      <c r="O164" s="3"/>
      <c r="P164" s="2">
        <v>43398</v>
      </c>
      <c r="Q164">
        <v>355.07</v>
      </c>
    </row>
    <row r="165" spans="1:17" ht="14.5" x14ac:dyDescent="0.35">
      <c r="A165" s="2">
        <v>43399</v>
      </c>
      <c r="B165" s="34">
        <v>11.064</v>
      </c>
      <c r="C165" s="34">
        <v>10.788</v>
      </c>
      <c r="D165" s="34">
        <v>11.108000000000001</v>
      </c>
      <c r="E165" s="34">
        <v>10.974</v>
      </c>
      <c r="F165" s="3">
        <v>16209424</v>
      </c>
      <c r="G165" s="3"/>
      <c r="H165" s="3"/>
      <c r="I165" s="3"/>
      <c r="J165" s="3"/>
      <c r="K165" s="3"/>
      <c r="L165" s="3"/>
      <c r="M165" s="3"/>
      <c r="N165" s="3"/>
      <c r="O165" s="3"/>
      <c r="P165" s="2">
        <v>43399</v>
      </c>
      <c r="Q165">
        <v>352.34</v>
      </c>
    </row>
    <row r="166" spans="1:17" ht="14.5" x14ac:dyDescent="0.35">
      <c r="A166" s="2">
        <v>43402</v>
      </c>
      <c r="B166" s="34">
        <v>11.172000000000001</v>
      </c>
      <c r="C166" s="34">
        <v>11.15</v>
      </c>
      <c r="D166" s="34">
        <v>11.577999999999999</v>
      </c>
      <c r="E166" s="34">
        <v>11.448</v>
      </c>
      <c r="F166" s="3">
        <v>22314749</v>
      </c>
      <c r="G166" s="3"/>
      <c r="H166" s="3"/>
      <c r="I166" s="3"/>
      <c r="J166" s="3"/>
      <c r="K166" s="3"/>
      <c r="L166" s="3"/>
      <c r="M166" s="3"/>
      <c r="N166" s="3"/>
      <c r="O166" s="3"/>
      <c r="P166" s="2">
        <v>43402</v>
      </c>
      <c r="Q166">
        <v>355.51</v>
      </c>
    </row>
    <row r="167" spans="1:17" ht="14.5" x14ac:dyDescent="0.35">
      <c r="A167" s="2">
        <v>43403</v>
      </c>
      <c r="B167" s="34">
        <v>11.43</v>
      </c>
      <c r="C167" s="34">
        <v>11.256</v>
      </c>
      <c r="D167" s="34">
        <v>11.53</v>
      </c>
      <c r="E167" s="34">
        <v>11.37</v>
      </c>
      <c r="F167" s="3">
        <v>13702748</v>
      </c>
      <c r="G167" s="3"/>
      <c r="H167" s="3"/>
      <c r="I167" s="3"/>
      <c r="J167" s="3"/>
      <c r="K167" s="3"/>
      <c r="L167" s="3"/>
      <c r="M167" s="3"/>
      <c r="N167" s="3"/>
      <c r="O167" s="3"/>
      <c r="P167" s="2">
        <v>43403</v>
      </c>
      <c r="Q167">
        <v>355.53</v>
      </c>
    </row>
    <row r="168" spans="1:17" ht="14.5" x14ac:dyDescent="0.35">
      <c r="A168" s="2">
        <v>43404</v>
      </c>
      <c r="B168" s="34">
        <v>11.506</v>
      </c>
      <c r="C168" s="34">
        <v>11.254</v>
      </c>
      <c r="D168" s="34">
        <v>11.568</v>
      </c>
      <c r="E168" s="34">
        <v>11.316000000000001</v>
      </c>
      <c r="F168" s="3">
        <v>13021085</v>
      </c>
      <c r="G168" s="3"/>
      <c r="H168" s="3"/>
      <c r="I168" s="3"/>
      <c r="J168" s="3"/>
      <c r="K168" s="3"/>
      <c r="L168" s="3"/>
      <c r="M168" s="3"/>
      <c r="N168" s="3"/>
      <c r="O168" s="3"/>
      <c r="P168" s="2">
        <v>43404</v>
      </c>
      <c r="Q168">
        <v>361.61</v>
      </c>
    </row>
    <row r="169" spans="1:17" ht="14.5" x14ac:dyDescent="0.35">
      <c r="A169" s="2">
        <v>43405</v>
      </c>
      <c r="B169" s="34">
        <v>11.238</v>
      </c>
      <c r="C169" s="34">
        <v>11.215999999999999</v>
      </c>
      <c r="D169" s="34">
        <v>11.518000000000001</v>
      </c>
      <c r="E169" s="34">
        <v>11.432</v>
      </c>
      <c r="F169" s="3">
        <v>12605551</v>
      </c>
      <c r="G169" s="3"/>
      <c r="H169" s="3"/>
      <c r="I169" s="3"/>
      <c r="J169" s="3"/>
      <c r="K169" s="3"/>
      <c r="L169" s="3"/>
      <c r="M169" s="3"/>
      <c r="N169" s="3"/>
      <c r="O169" s="3"/>
      <c r="P169" s="2">
        <v>43405</v>
      </c>
      <c r="Q169">
        <v>363.08</v>
      </c>
    </row>
    <row r="170" spans="1:17" ht="14.5" x14ac:dyDescent="0.35">
      <c r="A170" s="2">
        <v>43406</v>
      </c>
      <c r="B170" s="34">
        <v>11.57</v>
      </c>
      <c r="C170" s="34">
        <v>11.552</v>
      </c>
      <c r="D170" s="34">
        <v>11.826000000000001</v>
      </c>
      <c r="E170" s="34">
        <v>11.8</v>
      </c>
      <c r="F170" s="3">
        <v>17381434</v>
      </c>
      <c r="G170" s="3"/>
      <c r="H170" s="3"/>
      <c r="I170" s="3"/>
      <c r="J170" s="3"/>
      <c r="K170" s="3"/>
      <c r="L170" s="3"/>
      <c r="M170" s="3"/>
      <c r="N170" s="3"/>
      <c r="O170" s="3"/>
      <c r="P170" s="2">
        <v>43406</v>
      </c>
      <c r="Q170">
        <v>364.08</v>
      </c>
    </row>
    <row r="171" spans="1:17" ht="14.5" x14ac:dyDescent="0.35">
      <c r="A171" s="2">
        <v>43409</v>
      </c>
      <c r="B171" s="34">
        <v>11.826000000000001</v>
      </c>
      <c r="C171" s="34">
        <v>11.57</v>
      </c>
      <c r="D171" s="34">
        <v>11.87</v>
      </c>
      <c r="E171" s="34">
        <v>11.587999999999999</v>
      </c>
      <c r="F171" s="3">
        <v>10968029</v>
      </c>
      <c r="G171" s="3"/>
      <c r="H171" s="3"/>
      <c r="I171" s="3"/>
      <c r="J171" s="3"/>
      <c r="K171" s="3"/>
      <c r="L171" s="3"/>
      <c r="M171" s="3"/>
      <c r="N171" s="3"/>
      <c r="O171" s="3"/>
      <c r="P171" s="2">
        <v>43409</v>
      </c>
      <c r="Q171">
        <v>363.5</v>
      </c>
    </row>
    <row r="172" spans="1:17" ht="14.5" x14ac:dyDescent="0.35">
      <c r="A172" s="2">
        <v>43410</v>
      </c>
      <c r="B172" s="34">
        <v>11.608000000000001</v>
      </c>
      <c r="C172" s="34">
        <v>11.388</v>
      </c>
      <c r="D172" s="34">
        <v>11.698</v>
      </c>
      <c r="E172" s="34">
        <v>11.657999999999999</v>
      </c>
      <c r="F172" s="3">
        <v>11281566</v>
      </c>
      <c r="G172" s="3"/>
      <c r="H172" s="3"/>
      <c r="I172" s="3"/>
      <c r="J172" s="3"/>
      <c r="K172" s="3"/>
      <c r="L172" s="3"/>
      <c r="M172" s="3"/>
      <c r="N172" s="3"/>
      <c r="O172" s="3"/>
      <c r="P172" s="2">
        <v>43410</v>
      </c>
      <c r="Q172">
        <v>362.55</v>
      </c>
    </row>
    <row r="173" spans="1:17" ht="14.5" x14ac:dyDescent="0.35">
      <c r="A173" s="2">
        <v>43411</v>
      </c>
      <c r="B173" s="34">
        <v>11.698</v>
      </c>
      <c r="C173" s="34">
        <v>11.673999999999999</v>
      </c>
      <c r="D173" s="34">
        <v>11.866</v>
      </c>
      <c r="E173" s="34">
        <v>11.805999999999999</v>
      </c>
      <c r="F173" s="3">
        <v>13912139</v>
      </c>
      <c r="G173" s="3"/>
      <c r="H173" s="3"/>
      <c r="I173" s="3"/>
      <c r="J173" s="3"/>
      <c r="K173" s="3"/>
      <c r="L173" s="3"/>
      <c r="M173" s="3"/>
      <c r="N173" s="3"/>
      <c r="O173" s="3"/>
      <c r="P173" s="2">
        <v>43411</v>
      </c>
      <c r="Q173">
        <v>366.39</v>
      </c>
    </row>
    <row r="174" spans="1:17" ht="14.5" x14ac:dyDescent="0.35">
      <c r="A174" s="2">
        <v>43412</v>
      </c>
      <c r="B174" s="34">
        <v>11.54</v>
      </c>
      <c r="C174" s="34">
        <v>11.26</v>
      </c>
      <c r="D174" s="34">
        <v>11.7</v>
      </c>
      <c r="E174" s="34">
        <v>11.356</v>
      </c>
      <c r="F174" s="3">
        <v>24359334</v>
      </c>
      <c r="G174" s="3"/>
      <c r="H174" s="3"/>
      <c r="I174" s="3"/>
      <c r="J174" s="3"/>
      <c r="K174" s="3"/>
      <c r="L174" s="3"/>
      <c r="M174" s="3"/>
      <c r="N174" s="3"/>
      <c r="O174" s="3"/>
      <c r="P174" s="2">
        <v>43412</v>
      </c>
      <c r="Q174">
        <v>367.08</v>
      </c>
    </row>
    <row r="175" spans="1:17" ht="14.5" x14ac:dyDescent="0.35">
      <c r="A175" s="2">
        <v>43413</v>
      </c>
      <c r="B175" s="34">
        <v>11.18</v>
      </c>
      <c r="C175" s="34">
        <v>11.122</v>
      </c>
      <c r="D175" s="34">
        <v>11.34</v>
      </c>
      <c r="E175" s="34">
        <v>11.23</v>
      </c>
      <c r="F175" s="3">
        <v>13473804</v>
      </c>
      <c r="G175" s="3"/>
      <c r="H175" s="3"/>
      <c r="I175" s="3"/>
      <c r="J175" s="3"/>
      <c r="K175" s="3"/>
      <c r="L175" s="3"/>
      <c r="M175" s="3"/>
      <c r="N175" s="3"/>
      <c r="O175" s="3"/>
      <c r="P175" s="2">
        <v>43413</v>
      </c>
      <c r="Q175">
        <v>365.74</v>
      </c>
    </row>
    <row r="176" spans="1:17" ht="14.5" x14ac:dyDescent="0.35">
      <c r="A176" s="2">
        <v>43416</v>
      </c>
      <c r="B176" s="34">
        <v>11.172000000000001</v>
      </c>
      <c r="C176" s="34">
        <v>10.986000000000001</v>
      </c>
      <c r="D176" s="34">
        <v>11.228</v>
      </c>
      <c r="E176" s="34">
        <v>11.023999999999999</v>
      </c>
      <c r="F176" s="3">
        <v>11959660</v>
      </c>
      <c r="G176" s="3"/>
      <c r="H176" s="3"/>
      <c r="I176" s="3"/>
      <c r="J176" s="3"/>
      <c r="K176" s="3"/>
      <c r="L176" s="3"/>
      <c r="M176" s="3"/>
      <c r="N176" s="3"/>
      <c r="O176" s="3"/>
      <c r="P176" s="2">
        <v>43416</v>
      </c>
      <c r="Q176">
        <v>362.03</v>
      </c>
    </row>
    <row r="177" spans="1:17" ht="14.5" x14ac:dyDescent="0.35">
      <c r="A177" s="2">
        <v>43417</v>
      </c>
      <c r="B177" s="34">
        <v>11.03</v>
      </c>
      <c r="C177" s="34">
        <v>10.954000000000001</v>
      </c>
      <c r="D177" s="34">
        <v>11.286</v>
      </c>
      <c r="E177" s="34">
        <v>11.23</v>
      </c>
      <c r="F177" s="3">
        <v>12422488</v>
      </c>
      <c r="G177" s="3"/>
      <c r="H177" s="3"/>
      <c r="I177" s="3"/>
      <c r="J177" s="3"/>
      <c r="K177" s="3"/>
      <c r="L177" s="3"/>
      <c r="M177" s="3"/>
      <c r="N177" s="3"/>
      <c r="O177" s="3"/>
      <c r="P177" s="2">
        <v>43417</v>
      </c>
      <c r="Q177">
        <v>364.44</v>
      </c>
    </row>
    <row r="178" spans="1:17" ht="14.5" x14ac:dyDescent="0.35">
      <c r="A178" s="2">
        <v>43418</v>
      </c>
      <c r="B178" s="34">
        <v>11.098000000000001</v>
      </c>
      <c r="C178" s="34">
        <v>10.978</v>
      </c>
      <c r="D178" s="34">
        <v>11.222</v>
      </c>
      <c r="E178" s="34">
        <v>11.058</v>
      </c>
      <c r="F178" s="3">
        <v>10739299</v>
      </c>
      <c r="G178" s="3"/>
      <c r="H178" s="3"/>
      <c r="I178" s="3"/>
      <c r="J178" s="3"/>
      <c r="K178" s="3"/>
      <c r="L178" s="3"/>
      <c r="M178" s="3"/>
      <c r="N178" s="3"/>
      <c r="O178" s="3"/>
      <c r="P178" s="2">
        <v>43418</v>
      </c>
      <c r="Q178">
        <v>362.27</v>
      </c>
    </row>
    <row r="179" spans="1:17" ht="14.5" x14ac:dyDescent="0.35">
      <c r="A179" s="2">
        <v>43419</v>
      </c>
      <c r="B179" s="34">
        <v>11.061999999999999</v>
      </c>
      <c r="C179" s="34">
        <v>10.77</v>
      </c>
      <c r="D179" s="34">
        <v>11.157999999999999</v>
      </c>
      <c r="E179" s="34">
        <v>10.994</v>
      </c>
      <c r="F179" s="3">
        <v>13259083</v>
      </c>
      <c r="G179" s="3"/>
      <c r="H179" s="3"/>
      <c r="I179" s="3"/>
      <c r="J179" s="3"/>
      <c r="K179" s="3"/>
      <c r="L179" s="3"/>
      <c r="M179" s="3"/>
      <c r="N179" s="3"/>
      <c r="O179" s="3"/>
      <c r="P179" s="2">
        <v>43419</v>
      </c>
      <c r="Q179">
        <v>358.43</v>
      </c>
    </row>
    <row r="180" spans="1:17" ht="14.5" x14ac:dyDescent="0.35">
      <c r="A180" s="2">
        <v>43420</v>
      </c>
      <c r="B180" s="34">
        <v>11.07</v>
      </c>
      <c r="C180" s="34">
        <v>10.763999999999999</v>
      </c>
      <c r="D180" s="34">
        <v>11.118</v>
      </c>
      <c r="E180" s="34">
        <v>10.894</v>
      </c>
      <c r="F180" s="3">
        <v>14936668</v>
      </c>
      <c r="G180" s="3"/>
      <c r="H180" s="3"/>
      <c r="I180" s="3"/>
      <c r="J180" s="3"/>
      <c r="K180" s="3"/>
      <c r="L180" s="3"/>
      <c r="M180" s="3"/>
      <c r="N180" s="3"/>
      <c r="O180" s="3"/>
      <c r="P180" s="2">
        <v>43420</v>
      </c>
      <c r="Q180">
        <v>357.71</v>
      </c>
    </row>
    <row r="181" spans="1:17" ht="14.5" x14ac:dyDescent="0.35">
      <c r="A181" s="2">
        <v>43423</v>
      </c>
      <c r="B181" s="34">
        <v>10.832000000000001</v>
      </c>
      <c r="C181" s="34">
        <v>10.824</v>
      </c>
      <c r="D181" s="34">
        <v>11.19</v>
      </c>
      <c r="E181" s="34">
        <v>10.824</v>
      </c>
      <c r="F181" s="3">
        <v>15760819</v>
      </c>
      <c r="G181" s="3"/>
      <c r="H181" s="3"/>
      <c r="I181" s="3"/>
      <c r="J181" s="3"/>
      <c r="K181" s="3"/>
      <c r="L181" s="3"/>
      <c r="M181" s="3"/>
      <c r="N181" s="3"/>
      <c r="O181" s="3"/>
      <c r="P181" s="2">
        <v>43423</v>
      </c>
      <c r="Q181">
        <v>355.11</v>
      </c>
    </row>
    <row r="182" spans="1:17" ht="14.5" x14ac:dyDescent="0.35">
      <c r="A182" s="2">
        <v>43424</v>
      </c>
      <c r="B182" s="34">
        <v>10.754</v>
      </c>
      <c r="C182" s="34">
        <v>10.38</v>
      </c>
      <c r="D182" s="34">
        <v>10.768000000000001</v>
      </c>
      <c r="E182" s="34">
        <v>10.52</v>
      </c>
      <c r="F182" s="3">
        <v>22979987</v>
      </c>
      <c r="G182" s="3"/>
      <c r="H182" s="3"/>
      <c r="I182" s="3"/>
      <c r="J182" s="3"/>
      <c r="K182" s="3"/>
      <c r="L182" s="3"/>
      <c r="M182" s="3"/>
      <c r="N182" s="3"/>
      <c r="O182" s="3"/>
      <c r="P182" s="2">
        <v>43424</v>
      </c>
      <c r="Q182">
        <v>351.06</v>
      </c>
    </row>
    <row r="183" spans="1:17" ht="14.5" x14ac:dyDescent="0.35">
      <c r="A183" s="2">
        <v>43425</v>
      </c>
      <c r="B183" s="34">
        <v>10.83</v>
      </c>
      <c r="C183" s="34">
        <v>10.586</v>
      </c>
      <c r="D183" s="34">
        <v>10.86</v>
      </c>
      <c r="E183" s="34">
        <v>10.712</v>
      </c>
      <c r="F183" s="3">
        <v>16599281</v>
      </c>
      <c r="G183" s="3"/>
      <c r="H183" s="3"/>
      <c r="I183" s="3"/>
      <c r="J183" s="3"/>
      <c r="K183" s="3"/>
      <c r="L183" s="3"/>
      <c r="M183" s="3"/>
      <c r="N183" s="3"/>
      <c r="O183" s="3"/>
      <c r="P183" s="2">
        <v>43425</v>
      </c>
      <c r="Q183">
        <v>355.07</v>
      </c>
    </row>
    <row r="184" spans="1:17" ht="14.5" x14ac:dyDescent="0.35">
      <c r="A184" s="2">
        <v>43426</v>
      </c>
      <c r="B184" s="34">
        <v>10.678000000000001</v>
      </c>
      <c r="C184" s="34">
        <v>10.44</v>
      </c>
      <c r="D184" s="34">
        <v>10.794</v>
      </c>
      <c r="E184" s="34">
        <v>10.64</v>
      </c>
      <c r="F184" s="3">
        <v>13871749</v>
      </c>
      <c r="G184" s="3"/>
      <c r="H184" s="3"/>
      <c r="I184" s="3"/>
      <c r="J184" s="3"/>
      <c r="K184" s="3"/>
      <c r="L184" s="3"/>
      <c r="M184" s="3"/>
      <c r="N184" s="3"/>
      <c r="O184" s="3"/>
      <c r="P184" s="2">
        <v>43426</v>
      </c>
      <c r="Q184">
        <v>352.57</v>
      </c>
    </row>
    <row r="185" spans="1:17" ht="14.5" x14ac:dyDescent="0.35">
      <c r="A185" s="2">
        <v>43427</v>
      </c>
      <c r="B185" s="34">
        <v>10.688000000000001</v>
      </c>
      <c r="C185" s="34">
        <v>10.662000000000001</v>
      </c>
      <c r="D185" s="34">
        <v>10.974</v>
      </c>
      <c r="E185" s="34">
        <v>10.862</v>
      </c>
      <c r="F185" s="3">
        <v>16248614</v>
      </c>
      <c r="G185" s="3"/>
      <c r="H185" s="3"/>
      <c r="I185" s="3"/>
      <c r="J185" s="3"/>
      <c r="K185" s="3"/>
      <c r="L185" s="3"/>
      <c r="M185" s="3"/>
      <c r="N185" s="3"/>
      <c r="O185" s="3"/>
      <c r="P185" s="2">
        <v>43427</v>
      </c>
      <c r="Q185">
        <v>353.98</v>
      </c>
    </row>
    <row r="186" spans="1:17" ht="14.5" x14ac:dyDescent="0.35">
      <c r="A186" s="2">
        <v>43430</v>
      </c>
      <c r="B186" s="34">
        <v>11.33</v>
      </c>
      <c r="C186" s="34">
        <v>11.3</v>
      </c>
      <c r="D186" s="34">
        <v>11.577999999999999</v>
      </c>
      <c r="E186" s="34">
        <v>11.464</v>
      </c>
      <c r="F186" s="3">
        <v>24521359</v>
      </c>
      <c r="G186" s="3"/>
      <c r="H186" s="3"/>
      <c r="I186" s="3"/>
      <c r="J186" s="3"/>
      <c r="K186" s="3"/>
      <c r="L186" s="3"/>
      <c r="M186" s="3"/>
      <c r="N186" s="3"/>
      <c r="O186" s="3"/>
      <c r="P186" s="2">
        <v>43430</v>
      </c>
      <c r="Q186">
        <v>358.33</v>
      </c>
    </row>
    <row r="187" spans="1:17" ht="14.5" x14ac:dyDescent="0.35">
      <c r="A187" s="2">
        <v>43431</v>
      </c>
      <c r="B187" s="34">
        <v>11.4</v>
      </c>
      <c r="C187" s="34">
        <v>11.326000000000001</v>
      </c>
      <c r="D187" s="34">
        <v>11.516</v>
      </c>
      <c r="E187" s="34">
        <v>11.438000000000001</v>
      </c>
      <c r="F187" s="3">
        <v>12924510</v>
      </c>
      <c r="G187" s="3"/>
      <c r="H187" s="3"/>
      <c r="I187" s="3"/>
      <c r="J187" s="3"/>
      <c r="K187" s="3"/>
      <c r="L187" s="3"/>
      <c r="M187" s="3"/>
      <c r="N187" s="3"/>
      <c r="O187" s="3"/>
      <c r="P187" s="2">
        <v>43431</v>
      </c>
      <c r="Q187">
        <v>357.4</v>
      </c>
    </row>
    <row r="188" spans="1:17" ht="14.5" x14ac:dyDescent="0.35">
      <c r="A188" s="2">
        <v>43432</v>
      </c>
      <c r="B188" s="34">
        <v>11.44</v>
      </c>
      <c r="C188" s="34">
        <v>11.44</v>
      </c>
      <c r="D188" s="34">
        <v>11.776</v>
      </c>
      <c r="E188" s="34">
        <v>11.654</v>
      </c>
      <c r="F188" s="3">
        <v>20472911</v>
      </c>
      <c r="G188" s="3"/>
      <c r="H188" s="3"/>
      <c r="I188" s="3"/>
      <c r="J188" s="3"/>
      <c r="K188" s="3"/>
      <c r="L188" s="3"/>
      <c r="M188" s="3"/>
      <c r="N188" s="3"/>
      <c r="O188" s="3"/>
      <c r="P188" s="2">
        <v>43432</v>
      </c>
      <c r="Q188">
        <v>357.39</v>
      </c>
    </row>
    <row r="189" spans="1:17" ht="14.5" x14ac:dyDescent="0.35">
      <c r="A189" s="2">
        <v>43433</v>
      </c>
      <c r="B189" s="34">
        <v>11.76</v>
      </c>
      <c r="C189" s="34">
        <v>11.426</v>
      </c>
      <c r="D189" s="34">
        <v>11.836</v>
      </c>
      <c r="E189" s="34">
        <v>11.516</v>
      </c>
      <c r="F189" s="3">
        <v>17567910</v>
      </c>
      <c r="G189" s="3"/>
      <c r="H189" s="3"/>
      <c r="I189" s="3"/>
      <c r="J189" s="3"/>
      <c r="K189" s="3"/>
      <c r="L189" s="3"/>
      <c r="M189" s="3"/>
      <c r="N189" s="3"/>
      <c r="O189" s="3"/>
      <c r="P189" s="2">
        <v>43433</v>
      </c>
      <c r="Q189">
        <v>358.1</v>
      </c>
    </row>
    <row r="190" spans="1:17" ht="14.5" x14ac:dyDescent="0.35">
      <c r="A190" s="2">
        <v>43434</v>
      </c>
      <c r="B190" s="34">
        <v>11.536</v>
      </c>
      <c r="C190" s="34">
        <v>11.385999999999999</v>
      </c>
      <c r="D190" s="34">
        <v>11.593999999999999</v>
      </c>
      <c r="E190" s="34">
        <v>11.385999999999999</v>
      </c>
      <c r="F190" s="3">
        <v>12825215</v>
      </c>
      <c r="G190" s="3"/>
      <c r="H190" s="3"/>
      <c r="I190" s="3"/>
      <c r="J190" s="3"/>
      <c r="K190" s="3"/>
      <c r="L190" s="3"/>
      <c r="M190" s="3"/>
      <c r="N190" s="3"/>
      <c r="O190" s="3"/>
      <c r="P190" s="2">
        <v>43434</v>
      </c>
      <c r="Q190">
        <v>357.49</v>
      </c>
    </row>
    <row r="191" spans="1:17" ht="14.5" x14ac:dyDescent="0.35">
      <c r="A191" s="2">
        <v>43437</v>
      </c>
      <c r="B191" s="34">
        <v>11.69</v>
      </c>
      <c r="C191" s="34">
        <v>11.635999999999999</v>
      </c>
      <c r="D191" s="34">
        <v>11.8</v>
      </c>
      <c r="E191" s="34">
        <v>11.73</v>
      </c>
      <c r="F191" s="3">
        <v>16114739</v>
      </c>
      <c r="G191" s="3"/>
      <c r="H191" s="3"/>
      <c r="I191" s="3"/>
      <c r="J191" s="3"/>
      <c r="K191" s="3"/>
      <c r="L191" s="3"/>
      <c r="M191" s="3"/>
      <c r="N191" s="3"/>
      <c r="O191" s="3"/>
      <c r="P191" s="2">
        <v>43437</v>
      </c>
      <c r="Q191">
        <v>361.18</v>
      </c>
    </row>
    <row r="192" spans="1:17" ht="14.5" x14ac:dyDescent="0.35">
      <c r="A192" s="2">
        <v>43438</v>
      </c>
      <c r="B192" s="34">
        <v>11.673999999999999</v>
      </c>
      <c r="C192" s="34">
        <v>11.486000000000001</v>
      </c>
      <c r="D192" s="34">
        <v>11.756</v>
      </c>
      <c r="E192" s="34">
        <v>11.494</v>
      </c>
      <c r="F192" s="3">
        <v>10421166</v>
      </c>
      <c r="G192" s="3"/>
      <c r="H192" s="3"/>
      <c r="I192" s="3"/>
      <c r="J192" s="3"/>
      <c r="K192" s="3"/>
      <c r="L192" s="3"/>
      <c r="M192" s="3"/>
      <c r="N192" s="3"/>
      <c r="O192" s="3"/>
      <c r="P192" s="2">
        <v>43438</v>
      </c>
      <c r="Q192">
        <v>358.43</v>
      </c>
    </row>
    <row r="193" spans="1:17" ht="14.5" x14ac:dyDescent="0.35">
      <c r="A193" s="2">
        <v>43439</v>
      </c>
      <c r="B193" s="34">
        <v>11.362</v>
      </c>
      <c r="C193" s="34">
        <v>11.257999999999999</v>
      </c>
      <c r="D193" s="34">
        <v>11.664</v>
      </c>
      <c r="E193" s="34">
        <v>11.63</v>
      </c>
      <c r="F193" s="3">
        <v>13517916</v>
      </c>
      <c r="G193" s="3"/>
      <c r="H193" s="3"/>
      <c r="I193" s="3"/>
      <c r="J193" s="3"/>
      <c r="K193" s="3"/>
      <c r="L193" s="3"/>
      <c r="M193" s="3"/>
      <c r="N193" s="3"/>
      <c r="O193" s="3"/>
      <c r="P193" s="2">
        <v>43439</v>
      </c>
      <c r="Q193">
        <v>354.27</v>
      </c>
    </row>
    <row r="194" spans="1:17" ht="14.5" x14ac:dyDescent="0.35">
      <c r="A194" s="2">
        <v>43440</v>
      </c>
      <c r="B194" s="34">
        <v>11.452</v>
      </c>
      <c r="C194" s="34">
        <v>10.96</v>
      </c>
      <c r="D194" s="34">
        <v>11.456</v>
      </c>
      <c r="E194" s="34">
        <v>10.981999999999999</v>
      </c>
      <c r="F194" s="3">
        <v>22067449</v>
      </c>
      <c r="G194" s="3"/>
      <c r="H194" s="3"/>
      <c r="I194" s="3"/>
      <c r="J194" s="3"/>
      <c r="K194" s="3"/>
      <c r="L194" s="3"/>
      <c r="M194" s="3"/>
      <c r="N194" s="3"/>
      <c r="O194" s="3"/>
      <c r="P194" s="2">
        <v>43440</v>
      </c>
      <c r="Q194">
        <v>343.31</v>
      </c>
    </row>
    <row r="195" spans="1:17" ht="14.5" x14ac:dyDescent="0.35">
      <c r="A195" s="2">
        <v>43441</v>
      </c>
      <c r="B195" s="34">
        <v>11.07</v>
      </c>
      <c r="C195" s="34">
        <v>10.91</v>
      </c>
      <c r="D195" s="34">
        <v>11.128</v>
      </c>
      <c r="E195" s="34">
        <v>10.932</v>
      </c>
      <c r="F195" s="3">
        <v>9845429</v>
      </c>
      <c r="G195" s="3"/>
      <c r="H195" s="3"/>
      <c r="I195" s="3"/>
      <c r="J195" s="3"/>
      <c r="K195" s="3"/>
      <c r="L195" s="3"/>
      <c r="M195" s="3"/>
      <c r="N195" s="3"/>
      <c r="O195" s="3"/>
      <c r="P195" s="2">
        <v>43441</v>
      </c>
      <c r="Q195">
        <v>345.45</v>
      </c>
    </row>
    <row r="196" spans="1:17" ht="14.5" x14ac:dyDescent="0.35">
      <c r="A196" s="2">
        <v>43444</v>
      </c>
      <c r="B196" s="34">
        <v>10.827999999999999</v>
      </c>
      <c r="C196" s="34">
        <v>10.638</v>
      </c>
      <c r="D196" s="34">
        <v>10.988</v>
      </c>
      <c r="E196" s="34">
        <v>10.646000000000001</v>
      </c>
      <c r="F196" s="3">
        <v>12679706</v>
      </c>
      <c r="G196" s="3"/>
      <c r="H196" s="3"/>
      <c r="I196" s="3"/>
      <c r="J196" s="3"/>
      <c r="K196" s="3"/>
      <c r="L196" s="3"/>
      <c r="M196" s="3"/>
      <c r="N196" s="3"/>
      <c r="O196" s="3"/>
      <c r="P196" s="2">
        <v>43444</v>
      </c>
      <c r="Q196">
        <v>338.99</v>
      </c>
    </row>
    <row r="197" spans="1:17" ht="14.5" x14ac:dyDescent="0.35">
      <c r="A197" s="2">
        <v>43445</v>
      </c>
      <c r="B197" s="34">
        <v>10.698</v>
      </c>
      <c r="C197" s="34">
        <v>10.523999999999999</v>
      </c>
      <c r="D197" s="34">
        <v>10.72</v>
      </c>
      <c r="E197" s="34">
        <v>10.54</v>
      </c>
      <c r="F197" s="3">
        <v>12529611</v>
      </c>
      <c r="G197" s="3"/>
      <c r="H197" s="3"/>
      <c r="I197" s="3"/>
      <c r="J197" s="3"/>
      <c r="K197" s="3"/>
      <c r="L197" s="3"/>
      <c r="M197" s="3"/>
      <c r="N197" s="3"/>
      <c r="O197" s="3"/>
      <c r="P197" s="2">
        <v>43445</v>
      </c>
      <c r="Q197">
        <v>344.18</v>
      </c>
    </row>
    <row r="198" spans="1:17" ht="14.5" x14ac:dyDescent="0.35">
      <c r="A198" s="2">
        <v>43446</v>
      </c>
      <c r="B198" s="34">
        <v>10.548</v>
      </c>
      <c r="C198" s="34">
        <v>10.486000000000001</v>
      </c>
      <c r="D198" s="34">
        <v>10.872</v>
      </c>
      <c r="E198" s="34">
        <v>10.802</v>
      </c>
      <c r="F198" s="3">
        <v>15443075</v>
      </c>
      <c r="G198" s="3"/>
      <c r="H198" s="3"/>
      <c r="I198" s="3"/>
      <c r="J198" s="3"/>
      <c r="K198" s="3"/>
      <c r="L198" s="3"/>
      <c r="M198" s="3"/>
      <c r="N198" s="3"/>
      <c r="O198" s="3"/>
      <c r="P198" s="2">
        <v>43446</v>
      </c>
      <c r="Q198">
        <v>350</v>
      </c>
    </row>
    <row r="199" spans="1:17" ht="14.5" x14ac:dyDescent="0.35">
      <c r="A199" s="2">
        <v>43447</v>
      </c>
      <c r="B199" s="34">
        <v>11.006</v>
      </c>
      <c r="C199" s="34">
        <v>10.936</v>
      </c>
      <c r="D199" s="34">
        <v>11.224</v>
      </c>
      <c r="E199" s="34">
        <v>10.936</v>
      </c>
      <c r="F199" s="3">
        <v>20916252</v>
      </c>
      <c r="G199" s="3"/>
      <c r="H199" s="3"/>
      <c r="I199" s="3"/>
      <c r="J199" s="3"/>
      <c r="K199" s="3"/>
      <c r="L199" s="3"/>
      <c r="M199" s="3"/>
      <c r="N199" s="3"/>
      <c r="O199" s="3"/>
      <c r="P199" s="2">
        <v>43447</v>
      </c>
      <c r="Q199">
        <v>349.42</v>
      </c>
    </row>
    <row r="200" spans="1:17" ht="14.5" x14ac:dyDescent="0.35">
      <c r="A200" s="2">
        <v>43448</v>
      </c>
      <c r="B200" s="34">
        <v>10.842000000000001</v>
      </c>
      <c r="C200" s="34">
        <v>10.523999999999999</v>
      </c>
      <c r="D200" s="34">
        <v>10.848000000000001</v>
      </c>
      <c r="E200" s="34">
        <v>10.805999999999999</v>
      </c>
      <c r="F200" s="3">
        <v>14032220</v>
      </c>
      <c r="G200" s="3"/>
      <c r="H200" s="3"/>
      <c r="I200" s="3"/>
      <c r="J200" s="3"/>
      <c r="K200" s="3"/>
      <c r="L200" s="3"/>
      <c r="M200" s="3"/>
      <c r="N200" s="3"/>
      <c r="O200" s="3"/>
      <c r="P200" s="2">
        <v>43448</v>
      </c>
      <c r="Q200">
        <v>347.21</v>
      </c>
    </row>
    <row r="201" spans="1:17" ht="14.5" x14ac:dyDescent="0.35">
      <c r="A201" s="2">
        <v>43451</v>
      </c>
      <c r="B201" s="34">
        <v>10.82</v>
      </c>
      <c r="C201" s="34">
        <v>10.548</v>
      </c>
      <c r="D201" s="34">
        <v>10.824</v>
      </c>
      <c r="E201" s="34">
        <v>10.548</v>
      </c>
      <c r="F201" s="3">
        <v>11210854</v>
      </c>
      <c r="G201" s="3"/>
      <c r="H201" s="3"/>
      <c r="I201" s="3"/>
      <c r="J201" s="3"/>
      <c r="K201" s="3"/>
      <c r="L201" s="3"/>
      <c r="M201" s="3"/>
      <c r="N201" s="3"/>
      <c r="O201" s="3"/>
      <c r="P201" s="2">
        <v>43451</v>
      </c>
      <c r="Q201">
        <v>343.26</v>
      </c>
    </row>
    <row r="202" spans="1:17" ht="14.5" x14ac:dyDescent="0.35">
      <c r="A202" s="2">
        <v>43452</v>
      </c>
      <c r="B202" s="34">
        <v>10.478</v>
      </c>
      <c r="C202" s="34">
        <v>10.423999999999999</v>
      </c>
      <c r="D202" s="34">
        <v>10.65</v>
      </c>
      <c r="E202" s="34">
        <v>10.468</v>
      </c>
      <c r="F202" s="3">
        <v>11905889</v>
      </c>
      <c r="G202" s="3"/>
      <c r="H202" s="3"/>
      <c r="I202" s="3"/>
      <c r="J202" s="3"/>
      <c r="K202" s="3"/>
      <c r="L202" s="3"/>
      <c r="M202" s="3"/>
      <c r="N202" s="3"/>
      <c r="O202" s="3"/>
      <c r="P202" s="2">
        <v>43452</v>
      </c>
      <c r="Q202">
        <v>340.46</v>
      </c>
    </row>
    <row r="203" spans="1:17" ht="14.5" x14ac:dyDescent="0.35">
      <c r="A203" s="2">
        <v>43453</v>
      </c>
      <c r="B203" s="34">
        <v>10.66</v>
      </c>
      <c r="C203" s="34">
        <v>10.634</v>
      </c>
      <c r="D203" s="34">
        <v>10.95</v>
      </c>
      <c r="E203" s="34">
        <v>10.747999999999999</v>
      </c>
      <c r="F203" s="3">
        <v>19081611</v>
      </c>
      <c r="G203" s="3"/>
      <c r="H203" s="3"/>
      <c r="I203" s="3"/>
      <c r="J203" s="3"/>
      <c r="K203" s="3"/>
      <c r="L203" s="3"/>
      <c r="M203" s="3"/>
      <c r="N203" s="3"/>
      <c r="O203" s="3"/>
      <c r="P203" s="2">
        <v>43453</v>
      </c>
      <c r="Q203">
        <v>341.52</v>
      </c>
    </row>
    <row r="204" spans="1:17" ht="14.5" x14ac:dyDescent="0.35">
      <c r="A204" s="2">
        <v>43454</v>
      </c>
      <c r="B204" s="34">
        <v>10.468</v>
      </c>
      <c r="C204" s="34">
        <v>10.210000000000001</v>
      </c>
      <c r="D204" s="34">
        <v>10.65</v>
      </c>
      <c r="E204" s="34">
        <v>10.210000000000001</v>
      </c>
      <c r="F204" s="3">
        <v>23381007</v>
      </c>
      <c r="G204" s="3"/>
      <c r="H204" s="3"/>
      <c r="I204" s="3"/>
      <c r="J204" s="3"/>
      <c r="K204" s="3"/>
      <c r="L204" s="3"/>
      <c r="M204" s="3"/>
      <c r="N204" s="3"/>
      <c r="O204" s="3"/>
      <c r="P204" s="2">
        <v>43454</v>
      </c>
      <c r="Q204">
        <v>336.58</v>
      </c>
    </row>
    <row r="205" spans="1:17" ht="14.5" x14ac:dyDescent="0.35">
      <c r="A205" s="2">
        <v>43455</v>
      </c>
      <c r="B205" s="34">
        <v>10.09</v>
      </c>
      <c r="C205" s="34">
        <v>9.702</v>
      </c>
      <c r="D205" s="34">
        <v>10.14</v>
      </c>
      <c r="E205" s="34">
        <v>9.8219999999999992</v>
      </c>
      <c r="F205" s="3">
        <v>39256417</v>
      </c>
      <c r="G205" s="3"/>
      <c r="H205" s="3"/>
      <c r="I205" s="3"/>
      <c r="J205" s="3"/>
      <c r="K205" s="3"/>
      <c r="L205" s="3"/>
      <c r="M205" s="3"/>
      <c r="N205" s="3"/>
      <c r="O205" s="3"/>
      <c r="P205" s="2">
        <v>43455</v>
      </c>
      <c r="Q205">
        <v>336.67</v>
      </c>
    </row>
    <row r="206" spans="1:17" ht="14.5" x14ac:dyDescent="0.35">
      <c r="A206" s="2">
        <v>43461</v>
      </c>
      <c r="B206" s="34">
        <v>9.8219999999999992</v>
      </c>
      <c r="C206" s="34">
        <v>9.5440000000000005</v>
      </c>
      <c r="D206" s="34">
        <v>9.8989999999999991</v>
      </c>
      <c r="E206" s="34">
        <v>9.5960000000000001</v>
      </c>
      <c r="F206" s="3">
        <v>22717810</v>
      </c>
      <c r="G206" s="3"/>
      <c r="H206" s="3"/>
      <c r="I206" s="3"/>
      <c r="J206" s="3"/>
      <c r="K206" s="3"/>
      <c r="L206" s="3"/>
      <c r="M206" s="3"/>
      <c r="N206" s="3"/>
      <c r="O206" s="3"/>
      <c r="P206" s="2">
        <v>43461</v>
      </c>
      <c r="Q206">
        <v>329.58</v>
      </c>
    </row>
    <row r="207" spans="1:17" ht="14.5" x14ac:dyDescent="0.35">
      <c r="A207" s="2">
        <v>43462</v>
      </c>
      <c r="B207" s="34">
        <v>9.6760000000000002</v>
      </c>
      <c r="C207" s="34">
        <v>9.6300000000000008</v>
      </c>
      <c r="D207" s="34">
        <v>9.91</v>
      </c>
      <c r="E207" s="34">
        <v>9.8940000000000001</v>
      </c>
      <c r="F207" s="3">
        <v>17533176</v>
      </c>
      <c r="G207" s="3"/>
      <c r="H207" s="3"/>
      <c r="I207" s="3"/>
      <c r="J207" s="3"/>
      <c r="K207" s="3"/>
      <c r="L207" s="3"/>
      <c r="M207" s="3"/>
      <c r="N207" s="3"/>
      <c r="O207" s="3"/>
      <c r="P207" s="2">
        <v>43462</v>
      </c>
      <c r="Q207">
        <v>336.23</v>
      </c>
    </row>
    <row r="208" spans="1:17" ht="14.5" x14ac:dyDescent="0.35">
      <c r="A208" s="2">
        <v>43467</v>
      </c>
      <c r="B208" s="34">
        <v>9.7850000000000001</v>
      </c>
      <c r="C208" s="34">
        <v>9.5719999999999992</v>
      </c>
      <c r="D208" s="34">
        <v>9.8409999999999993</v>
      </c>
      <c r="E208" s="34">
        <v>9.7720000000000002</v>
      </c>
      <c r="F208" s="3">
        <v>14685103</v>
      </c>
      <c r="G208" s="3"/>
      <c r="H208" s="3"/>
      <c r="I208" s="3"/>
      <c r="J208" s="3"/>
      <c r="K208" s="3"/>
      <c r="L208" s="3"/>
      <c r="M208" s="3"/>
      <c r="N208" s="3"/>
      <c r="O208" s="3"/>
      <c r="P208" s="2">
        <v>43467</v>
      </c>
      <c r="Q208">
        <v>337.21</v>
      </c>
    </row>
    <row r="209" spans="1:17" ht="14.5" x14ac:dyDescent="0.35">
      <c r="A209" s="2">
        <v>43468</v>
      </c>
      <c r="B209" s="34">
        <v>9.6509999999999998</v>
      </c>
      <c r="C209" s="34">
        <v>9.6080000000000005</v>
      </c>
      <c r="D209" s="34">
        <v>9.8729999999999993</v>
      </c>
      <c r="E209" s="34">
        <v>9.6340000000000003</v>
      </c>
      <c r="F209" s="3">
        <v>14785276</v>
      </c>
      <c r="G209" s="3"/>
      <c r="H209" s="3"/>
      <c r="I209" s="3"/>
      <c r="J209" s="3"/>
      <c r="K209" s="3"/>
      <c r="L209" s="3"/>
      <c r="M209" s="3"/>
      <c r="N209" s="3"/>
      <c r="O209" s="3"/>
      <c r="P209" s="2">
        <v>43468</v>
      </c>
      <c r="Q209">
        <v>333.92</v>
      </c>
    </row>
    <row r="210" spans="1:17" ht="14.5" x14ac:dyDescent="0.35">
      <c r="A210" s="2">
        <v>43469</v>
      </c>
      <c r="B210" s="34">
        <v>9.7430000000000003</v>
      </c>
      <c r="C210" s="34">
        <v>9.7210000000000001</v>
      </c>
      <c r="D210" s="34">
        <v>10.208</v>
      </c>
      <c r="E210" s="34">
        <v>10.208</v>
      </c>
      <c r="F210" s="3">
        <v>19679549</v>
      </c>
      <c r="G210" s="3"/>
      <c r="H210" s="3"/>
      <c r="I210" s="3"/>
      <c r="J210" s="3"/>
      <c r="K210" s="3"/>
      <c r="L210" s="3"/>
      <c r="M210" s="3"/>
      <c r="N210" s="3"/>
      <c r="O210" s="3"/>
      <c r="P210" s="2">
        <v>43469</v>
      </c>
      <c r="Q210">
        <v>343.38</v>
      </c>
    </row>
    <row r="211" spans="1:17" ht="14.5" x14ac:dyDescent="0.35">
      <c r="A211" s="2">
        <v>43472</v>
      </c>
      <c r="B211" s="34">
        <v>10.242000000000001</v>
      </c>
      <c r="C211" s="34">
        <v>10.14</v>
      </c>
      <c r="D211" s="34">
        <v>10.478</v>
      </c>
      <c r="E211" s="34">
        <v>10.478</v>
      </c>
      <c r="F211" s="3">
        <v>16259734</v>
      </c>
      <c r="G211" s="3"/>
      <c r="H211" s="3"/>
      <c r="I211" s="3"/>
      <c r="J211" s="3"/>
      <c r="K211" s="3"/>
      <c r="L211" s="3"/>
      <c r="M211" s="3"/>
      <c r="N211" s="3"/>
      <c r="O211" s="3"/>
      <c r="P211" s="2">
        <v>43472</v>
      </c>
      <c r="Q211">
        <v>342.88</v>
      </c>
    </row>
    <row r="212" spans="1:17" ht="14.5" x14ac:dyDescent="0.35">
      <c r="A212" s="2">
        <v>43473</v>
      </c>
      <c r="B212" s="34">
        <v>10.462</v>
      </c>
      <c r="C212" s="34">
        <v>10.28</v>
      </c>
      <c r="D212" s="34">
        <v>10.587999999999999</v>
      </c>
      <c r="E212" s="34">
        <v>10.305999999999999</v>
      </c>
      <c r="F212" s="3">
        <v>15749741</v>
      </c>
      <c r="G212" s="3"/>
      <c r="H212" s="3"/>
      <c r="I212" s="3"/>
      <c r="J212" s="3"/>
      <c r="K212" s="3"/>
      <c r="L212" s="3"/>
      <c r="M212" s="3"/>
      <c r="N212" s="3"/>
      <c r="O212" s="3"/>
      <c r="P212" s="2">
        <v>43473</v>
      </c>
      <c r="Q212">
        <v>345.85</v>
      </c>
    </row>
    <row r="213" spans="1:17" ht="14.5" x14ac:dyDescent="0.35">
      <c r="A213" s="2">
        <v>43474</v>
      </c>
      <c r="B213" s="34">
        <v>10.348000000000001</v>
      </c>
      <c r="C213" s="34">
        <v>10.305999999999999</v>
      </c>
      <c r="D213" s="34">
        <v>10.465999999999999</v>
      </c>
      <c r="E213" s="34">
        <v>10.382</v>
      </c>
      <c r="F213" s="3">
        <v>10196238</v>
      </c>
      <c r="G213" s="3"/>
      <c r="H213" s="3"/>
      <c r="I213" s="3"/>
      <c r="J213" s="3"/>
      <c r="K213" s="3"/>
      <c r="L213" s="3"/>
      <c r="M213" s="3"/>
      <c r="N213" s="3"/>
      <c r="O213" s="3"/>
      <c r="P213" s="2">
        <v>43474</v>
      </c>
      <c r="Q213">
        <v>347.7</v>
      </c>
    </row>
    <row r="214" spans="1:17" ht="14.5" x14ac:dyDescent="0.35">
      <c r="A214" s="2">
        <v>43475</v>
      </c>
      <c r="B214" s="34">
        <v>10.3</v>
      </c>
      <c r="C214" s="34">
        <v>10.263999999999999</v>
      </c>
      <c r="D214" s="34">
        <v>10.516</v>
      </c>
      <c r="E214" s="34">
        <v>10.507999999999999</v>
      </c>
      <c r="F214" s="3">
        <v>9299781</v>
      </c>
      <c r="G214" s="3"/>
      <c r="H214" s="3"/>
      <c r="I214" s="3"/>
      <c r="J214" s="3"/>
      <c r="K214" s="3"/>
      <c r="L214" s="3"/>
      <c r="M214" s="3"/>
      <c r="N214" s="3"/>
      <c r="O214" s="3"/>
      <c r="P214" s="2">
        <v>43475</v>
      </c>
      <c r="Q214">
        <v>348.88</v>
      </c>
    </row>
    <row r="215" spans="1:17" ht="14.5" x14ac:dyDescent="0.35">
      <c r="A215" s="2">
        <v>43476</v>
      </c>
      <c r="B215" s="34">
        <v>10.513999999999999</v>
      </c>
      <c r="C215" s="34">
        <v>10.456</v>
      </c>
      <c r="D215" s="34">
        <v>10.624000000000001</v>
      </c>
      <c r="E215" s="34">
        <v>10.592000000000001</v>
      </c>
      <c r="F215" s="3">
        <v>12459808</v>
      </c>
      <c r="G215" s="3"/>
      <c r="H215" s="3"/>
      <c r="I215" s="3"/>
      <c r="J215" s="3"/>
      <c r="K215" s="3"/>
      <c r="L215" s="3"/>
      <c r="M215" s="3"/>
      <c r="N215" s="3"/>
      <c r="O215" s="3"/>
      <c r="P215" s="2">
        <v>43476</v>
      </c>
      <c r="Q215">
        <v>349.2</v>
      </c>
    </row>
    <row r="216" spans="1:17" ht="14.5" x14ac:dyDescent="0.35">
      <c r="A216" s="2">
        <v>43479</v>
      </c>
      <c r="B216" s="34">
        <v>10.5</v>
      </c>
      <c r="C216" s="34">
        <v>10.278</v>
      </c>
      <c r="D216" s="34">
        <v>10.528</v>
      </c>
      <c r="E216" s="34">
        <v>10.39</v>
      </c>
      <c r="F216" s="3">
        <v>13228685</v>
      </c>
      <c r="G216" s="3"/>
      <c r="H216" s="3"/>
      <c r="I216" s="3"/>
      <c r="J216" s="3"/>
      <c r="K216" s="3"/>
      <c r="L216" s="3"/>
      <c r="M216" s="3"/>
      <c r="N216" s="3"/>
      <c r="O216" s="3"/>
      <c r="P216" s="2">
        <v>43479</v>
      </c>
      <c r="Q216">
        <v>347.51</v>
      </c>
    </row>
    <row r="217" spans="1:17" ht="14.5" x14ac:dyDescent="0.35">
      <c r="A217" s="2">
        <v>43480</v>
      </c>
      <c r="B217" s="34">
        <v>10.423999999999999</v>
      </c>
      <c r="C217" s="34">
        <v>10</v>
      </c>
      <c r="D217" s="34">
        <v>10.49</v>
      </c>
      <c r="E217" s="34">
        <v>10.061999999999999</v>
      </c>
      <c r="F217" s="3">
        <v>22661693</v>
      </c>
      <c r="G217" s="3"/>
      <c r="H217" s="3"/>
      <c r="I217" s="3"/>
      <c r="J217" s="3"/>
      <c r="K217" s="3"/>
      <c r="L217" s="3"/>
      <c r="M217" s="3"/>
      <c r="N217" s="3"/>
      <c r="O217" s="3"/>
      <c r="P217" s="2">
        <v>43480</v>
      </c>
      <c r="Q217">
        <v>348.71</v>
      </c>
    </row>
    <row r="218" spans="1:17" ht="14.5" x14ac:dyDescent="0.35">
      <c r="A218" s="2">
        <v>43481</v>
      </c>
      <c r="B218" s="34">
        <v>10.11</v>
      </c>
      <c r="C218" s="34">
        <v>10.11</v>
      </c>
      <c r="D218" s="34">
        <v>10.657999999999999</v>
      </c>
      <c r="E218" s="34">
        <v>10.648</v>
      </c>
      <c r="F218" s="3">
        <v>19194299</v>
      </c>
      <c r="G218" s="3"/>
      <c r="H218" s="3"/>
      <c r="I218" s="3"/>
      <c r="J218" s="3"/>
      <c r="K218" s="3"/>
      <c r="L218" s="3"/>
      <c r="M218" s="3"/>
      <c r="N218" s="3"/>
      <c r="O218" s="3"/>
      <c r="P218" s="2">
        <v>43481</v>
      </c>
      <c r="Q218">
        <v>350.59</v>
      </c>
    </row>
    <row r="219" spans="1:17" ht="14.5" x14ac:dyDescent="0.35">
      <c r="A219" s="2">
        <v>43482</v>
      </c>
      <c r="B219" s="34">
        <v>10.554</v>
      </c>
      <c r="C219" s="34">
        <v>10.444000000000001</v>
      </c>
      <c r="D219" s="34">
        <v>10.75</v>
      </c>
      <c r="E219" s="34">
        <v>10.586</v>
      </c>
      <c r="F219" s="3">
        <v>13119402</v>
      </c>
      <c r="G219" s="3"/>
      <c r="H219" s="3"/>
      <c r="I219" s="3"/>
      <c r="J219" s="3"/>
      <c r="K219" s="3"/>
      <c r="L219" s="3"/>
      <c r="M219" s="3"/>
      <c r="N219" s="3"/>
      <c r="O219" s="3"/>
      <c r="P219" s="2">
        <v>43482</v>
      </c>
      <c r="Q219">
        <v>350.73</v>
      </c>
    </row>
    <row r="220" spans="1:17" ht="14.5" x14ac:dyDescent="0.35">
      <c r="A220" s="2">
        <v>43483</v>
      </c>
      <c r="B220" s="34">
        <v>10.698</v>
      </c>
      <c r="C220" s="34">
        <v>10.536</v>
      </c>
      <c r="D220" s="34">
        <v>10.79</v>
      </c>
      <c r="E220" s="34">
        <v>10.667999999999999</v>
      </c>
      <c r="F220" s="3">
        <v>15699522</v>
      </c>
      <c r="G220" s="3"/>
      <c r="H220" s="3"/>
      <c r="I220" s="3"/>
      <c r="J220" s="3"/>
      <c r="K220" s="3"/>
      <c r="L220" s="3"/>
      <c r="M220" s="3"/>
      <c r="N220" s="3"/>
      <c r="O220" s="3"/>
      <c r="P220" s="2">
        <v>43483</v>
      </c>
      <c r="Q220">
        <v>357.05</v>
      </c>
    </row>
    <row r="221" spans="1:17" ht="14.5" x14ac:dyDescent="0.35">
      <c r="A221" s="2">
        <v>43486</v>
      </c>
      <c r="B221" s="34">
        <v>10.6</v>
      </c>
      <c r="C221" s="34">
        <v>10.504</v>
      </c>
      <c r="D221" s="34">
        <v>10.648</v>
      </c>
      <c r="E221" s="34">
        <v>10.634</v>
      </c>
      <c r="F221" s="3">
        <v>5896736</v>
      </c>
      <c r="G221" s="3"/>
      <c r="H221" s="3"/>
      <c r="I221" s="3"/>
      <c r="J221" s="3"/>
      <c r="K221" s="3"/>
      <c r="L221" s="3"/>
      <c r="M221" s="3"/>
      <c r="N221" s="3"/>
      <c r="O221" s="3"/>
      <c r="P221" s="2">
        <v>43486</v>
      </c>
      <c r="Q221">
        <v>356.36</v>
      </c>
    </row>
    <row r="222" spans="1:17" ht="14.5" x14ac:dyDescent="0.35">
      <c r="A222" s="2">
        <v>43487</v>
      </c>
      <c r="B222" s="34">
        <v>10.518000000000001</v>
      </c>
      <c r="C222" s="34">
        <v>10.321999999999999</v>
      </c>
      <c r="D222" s="34">
        <v>10.544</v>
      </c>
      <c r="E222" s="34">
        <v>10.406000000000001</v>
      </c>
      <c r="F222" s="3">
        <v>10286292</v>
      </c>
      <c r="G222" s="3"/>
      <c r="H222" s="3"/>
      <c r="I222" s="3"/>
      <c r="J222" s="3"/>
      <c r="K222" s="3"/>
      <c r="L222" s="3"/>
      <c r="M222" s="3"/>
      <c r="N222" s="3"/>
      <c r="O222" s="3"/>
      <c r="P222" s="2">
        <v>43487</v>
      </c>
      <c r="Q222">
        <v>355.09</v>
      </c>
    </row>
    <row r="223" spans="1:17" ht="14.5" x14ac:dyDescent="0.35">
      <c r="A223" s="2">
        <v>43488</v>
      </c>
      <c r="B223" s="34">
        <v>10.318</v>
      </c>
      <c r="C223" s="34">
        <v>10.254</v>
      </c>
      <c r="D223" s="34">
        <v>10.715999999999999</v>
      </c>
      <c r="E223" s="34">
        <v>10.577999999999999</v>
      </c>
      <c r="F223" s="3">
        <v>14044109</v>
      </c>
      <c r="G223" s="3"/>
      <c r="H223" s="3"/>
      <c r="I223" s="3"/>
      <c r="J223" s="3"/>
      <c r="K223" s="3"/>
      <c r="L223" s="3"/>
      <c r="M223" s="3"/>
      <c r="N223" s="3"/>
      <c r="O223" s="3"/>
      <c r="P223" s="2">
        <v>43488</v>
      </c>
      <c r="Q223">
        <v>354.89</v>
      </c>
    </row>
    <row r="224" spans="1:17" ht="14.5" x14ac:dyDescent="0.35">
      <c r="A224" s="2">
        <v>43489</v>
      </c>
      <c r="B224" s="34">
        <v>10.598000000000001</v>
      </c>
      <c r="C224" s="34">
        <v>10.423999999999999</v>
      </c>
      <c r="D224" s="34">
        <v>10.82</v>
      </c>
      <c r="E224" s="34">
        <v>10.66</v>
      </c>
      <c r="F224" s="3">
        <v>16993103</v>
      </c>
      <c r="G224" s="3"/>
      <c r="H224" s="3"/>
      <c r="I224" s="3"/>
      <c r="J224" s="3"/>
      <c r="K224" s="3"/>
      <c r="L224" s="3"/>
      <c r="M224" s="3"/>
      <c r="N224" s="3"/>
      <c r="O224" s="3"/>
      <c r="P224" s="2">
        <v>43489</v>
      </c>
      <c r="Q224">
        <v>355.67</v>
      </c>
    </row>
    <row r="225" spans="1:17" ht="14.5" x14ac:dyDescent="0.35">
      <c r="A225" s="2">
        <v>43490</v>
      </c>
      <c r="B225" s="34">
        <v>10.73</v>
      </c>
      <c r="C225" s="34">
        <v>10.648</v>
      </c>
      <c r="D225" s="34">
        <v>11.023999999999999</v>
      </c>
      <c r="E225" s="34">
        <v>10.667999999999999</v>
      </c>
      <c r="F225" s="3">
        <v>13768178</v>
      </c>
      <c r="G225" s="3"/>
      <c r="H225" s="3"/>
      <c r="I225" s="3"/>
      <c r="J225" s="3"/>
      <c r="K225" s="3"/>
      <c r="L225" s="3"/>
      <c r="M225" s="3"/>
      <c r="N225" s="3"/>
      <c r="O225" s="3"/>
      <c r="P225" s="2">
        <v>43490</v>
      </c>
      <c r="Q225">
        <v>357.84</v>
      </c>
    </row>
    <row r="226" spans="1:17" ht="14.5" x14ac:dyDescent="0.35">
      <c r="A226" s="2">
        <v>43493</v>
      </c>
      <c r="B226" s="34">
        <v>10.872</v>
      </c>
      <c r="C226" s="34">
        <v>10.662000000000001</v>
      </c>
      <c r="D226" s="34">
        <v>10.885999999999999</v>
      </c>
      <c r="E226" s="34">
        <v>10.722</v>
      </c>
      <c r="F226" s="3">
        <v>12604460</v>
      </c>
      <c r="G226" s="3"/>
      <c r="H226" s="3"/>
      <c r="I226" s="3"/>
      <c r="J226" s="3"/>
      <c r="K226" s="3"/>
      <c r="L226" s="3"/>
      <c r="M226" s="3"/>
      <c r="N226" s="3"/>
      <c r="O226" s="3"/>
      <c r="P226" s="2">
        <v>43493</v>
      </c>
      <c r="Q226">
        <v>354.38</v>
      </c>
    </row>
    <row r="227" spans="1:17" ht="14.5" x14ac:dyDescent="0.35">
      <c r="A227" s="2">
        <v>43494</v>
      </c>
      <c r="B227" s="34">
        <v>10.654</v>
      </c>
      <c r="C227" s="34">
        <v>10.545999999999999</v>
      </c>
      <c r="D227" s="34">
        <v>10.72</v>
      </c>
      <c r="E227" s="34">
        <v>10.59</v>
      </c>
      <c r="F227" s="3">
        <v>11477620</v>
      </c>
      <c r="G227" s="3"/>
      <c r="H227" s="3"/>
      <c r="I227" s="3"/>
      <c r="J227" s="3"/>
      <c r="K227" s="3"/>
      <c r="L227" s="3"/>
      <c r="M227" s="3"/>
      <c r="N227" s="3"/>
      <c r="O227" s="3"/>
      <c r="P227" s="2">
        <v>43494</v>
      </c>
      <c r="Q227">
        <v>357.23</v>
      </c>
    </row>
    <row r="228" spans="1:17" ht="14.5" x14ac:dyDescent="0.35">
      <c r="A228" s="2">
        <v>43495</v>
      </c>
      <c r="B228" s="34">
        <v>10.53</v>
      </c>
      <c r="C228" s="34">
        <v>10.416</v>
      </c>
      <c r="D228" s="34">
        <v>10.57</v>
      </c>
      <c r="E228" s="34">
        <v>10.507999999999999</v>
      </c>
      <c r="F228" s="3">
        <v>10145051</v>
      </c>
      <c r="G228" s="3"/>
      <c r="H228" s="3"/>
      <c r="I228" s="3"/>
      <c r="J228" s="3"/>
      <c r="K228" s="3"/>
      <c r="L228" s="3"/>
      <c r="M228" s="3"/>
      <c r="N228" s="3"/>
      <c r="O228" s="3"/>
      <c r="P228" s="2">
        <v>43495</v>
      </c>
      <c r="Q228">
        <v>358.51</v>
      </c>
    </row>
    <row r="229" spans="1:17" ht="14.5" x14ac:dyDescent="0.35">
      <c r="A229" s="2">
        <v>43496</v>
      </c>
      <c r="B229" s="34">
        <v>10.53</v>
      </c>
      <c r="C229" s="34">
        <v>10.012</v>
      </c>
      <c r="D229" s="34">
        <v>10.574</v>
      </c>
      <c r="E229" s="34">
        <v>10.087999999999999</v>
      </c>
      <c r="F229" s="3">
        <v>28692543</v>
      </c>
      <c r="G229" s="3"/>
      <c r="H229" s="3"/>
      <c r="I229" s="3"/>
      <c r="J229" s="3"/>
      <c r="K229" s="3"/>
      <c r="L229" s="3"/>
      <c r="M229" s="3"/>
      <c r="N229" s="3"/>
      <c r="O229" s="3"/>
      <c r="P229" s="2">
        <v>43496</v>
      </c>
      <c r="Q229">
        <v>358.67</v>
      </c>
    </row>
    <row r="230" spans="1:17" ht="14.5" x14ac:dyDescent="0.35">
      <c r="A230" s="2">
        <v>43497</v>
      </c>
      <c r="B230" s="34">
        <v>10.048</v>
      </c>
      <c r="C230" s="34">
        <v>9.69</v>
      </c>
      <c r="D230" s="34">
        <v>10.154</v>
      </c>
      <c r="E230" s="34">
        <v>9.8119999999999994</v>
      </c>
      <c r="F230" s="3">
        <v>23391283</v>
      </c>
      <c r="G230" s="3"/>
      <c r="H230" s="3"/>
      <c r="I230" s="3"/>
      <c r="J230" s="3"/>
      <c r="K230" s="3"/>
      <c r="L230" s="3"/>
      <c r="M230" s="3"/>
      <c r="N230" s="3"/>
      <c r="O230" s="3"/>
      <c r="P230" s="2">
        <v>43497</v>
      </c>
      <c r="Q230">
        <v>359.71</v>
      </c>
    </row>
    <row r="231" spans="1:17" ht="14.5" x14ac:dyDescent="0.35">
      <c r="A231" s="2">
        <v>43500</v>
      </c>
      <c r="B231" s="34">
        <v>9.7579999999999991</v>
      </c>
      <c r="C231" s="34">
        <v>9.5920000000000005</v>
      </c>
      <c r="D231" s="34">
        <v>9.8919999999999995</v>
      </c>
      <c r="E231" s="34">
        <v>9.69</v>
      </c>
      <c r="F231" s="3">
        <v>16033629</v>
      </c>
      <c r="G231" s="3"/>
      <c r="H231" s="3"/>
      <c r="I231" s="3"/>
      <c r="J231" s="3"/>
      <c r="K231" s="3"/>
      <c r="L231" s="3"/>
      <c r="M231" s="3"/>
      <c r="N231" s="3"/>
      <c r="O231" s="3"/>
      <c r="P231" s="2">
        <v>43500</v>
      </c>
      <c r="Q231">
        <v>359.92</v>
      </c>
    </row>
    <row r="232" spans="1:17" ht="14.5" x14ac:dyDescent="0.35">
      <c r="A232" s="2">
        <v>43501</v>
      </c>
      <c r="B232" s="34">
        <v>9.6929999999999996</v>
      </c>
      <c r="C232" s="34">
        <v>9.6929999999999996</v>
      </c>
      <c r="D232" s="34">
        <v>10</v>
      </c>
      <c r="E232" s="34">
        <v>9.9</v>
      </c>
      <c r="F232" s="3">
        <v>17518477</v>
      </c>
      <c r="G232" s="3"/>
      <c r="H232" s="3"/>
      <c r="I232" s="3"/>
      <c r="J232" s="3"/>
      <c r="K232" s="3"/>
      <c r="L232" s="3"/>
      <c r="M232" s="3"/>
      <c r="N232" s="3"/>
      <c r="O232" s="3"/>
      <c r="P232" s="2">
        <v>43501</v>
      </c>
      <c r="Q232">
        <v>364.99</v>
      </c>
    </row>
    <row r="233" spans="1:17" ht="14.5" x14ac:dyDescent="0.35">
      <c r="A233" s="2">
        <v>43502</v>
      </c>
      <c r="B233" s="34">
        <v>9.8510000000000009</v>
      </c>
      <c r="C233" s="34">
        <v>9.81</v>
      </c>
      <c r="D233" s="34">
        <v>10.438000000000001</v>
      </c>
      <c r="E233" s="34">
        <v>10.332000000000001</v>
      </c>
      <c r="F233" s="3">
        <v>25032213</v>
      </c>
      <c r="G233" s="3"/>
      <c r="H233" s="3"/>
      <c r="I233" s="3"/>
      <c r="J233" s="3"/>
      <c r="K233" s="3"/>
      <c r="L233" s="3"/>
      <c r="M233" s="3"/>
      <c r="N233" s="3"/>
      <c r="O233" s="3"/>
      <c r="P233" s="2">
        <v>43502</v>
      </c>
      <c r="Q233">
        <v>365.52</v>
      </c>
    </row>
    <row r="234" spans="1:17" ht="14.5" x14ac:dyDescent="0.35">
      <c r="A234" s="2">
        <v>43503</v>
      </c>
      <c r="B234" s="34">
        <v>10.63</v>
      </c>
      <c r="C234" s="34">
        <v>10.134</v>
      </c>
      <c r="D234" s="34">
        <v>10.92</v>
      </c>
      <c r="E234" s="34">
        <v>10.134</v>
      </c>
      <c r="F234" s="3">
        <v>37838682</v>
      </c>
      <c r="G234" s="3"/>
      <c r="H234" s="3"/>
      <c r="I234" s="3"/>
      <c r="J234" s="3"/>
      <c r="K234" s="3"/>
      <c r="L234" s="3"/>
      <c r="M234" s="3"/>
      <c r="N234" s="3"/>
      <c r="O234" s="3"/>
      <c r="P234" s="2">
        <v>43503</v>
      </c>
      <c r="Q234">
        <v>360.08</v>
      </c>
    </row>
    <row r="235" spans="1:17" ht="14.5" x14ac:dyDescent="0.35">
      <c r="A235" s="2">
        <v>43504</v>
      </c>
      <c r="B235" s="34">
        <v>10.116</v>
      </c>
      <c r="C235" s="34">
        <v>10.058</v>
      </c>
      <c r="D235" s="34">
        <v>10.41</v>
      </c>
      <c r="E235" s="34">
        <v>10.236000000000001</v>
      </c>
      <c r="F235" s="3">
        <v>20190981</v>
      </c>
      <c r="G235" s="3"/>
      <c r="H235" s="3"/>
      <c r="I235" s="3"/>
      <c r="J235" s="3"/>
      <c r="K235" s="3"/>
      <c r="L235" s="3"/>
      <c r="M235" s="3"/>
      <c r="N235" s="3"/>
      <c r="O235" s="3"/>
      <c r="P235" s="2">
        <v>43504</v>
      </c>
      <c r="Q235">
        <v>358.07</v>
      </c>
    </row>
    <row r="236" spans="1:17" ht="14.5" x14ac:dyDescent="0.35">
      <c r="A236" s="2">
        <v>43507</v>
      </c>
      <c r="B236" s="34">
        <v>10.288</v>
      </c>
      <c r="C236" s="34">
        <v>10.268000000000001</v>
      </c>
      <c r="D236" s="34">
        <v>10.561999999999999</v>
      </c>
      <c r="E236" s="34">
        <v>10.428000000000001</v>
      </c>
      <c r="F236" s="3">
        <v>15862498</v>
      </c>
      <c r="G236" s="3"/>
      <c r="H236" s="3"/>
      <c r="I236" s="3"/>
      <c r="J236" s="3"/>
      <c r="K236" s="3"/>
      <c r="L236" s="3"/>
      <c r="M236" s="3"/>
      <c r="N236" s="3"/>
      <c r="O236" s="3"/>
      <c r="P236" s="2">
        <v>43507</v>
      </c>
      <c r="Q236">
        <v>361.12</v>
      </c>
    </row>
    <row r="237" spans="1:17" ht="14.5" x14ac:dyDescent="0.35">
      <c r="A237" s="2">
        <v>43508</v>
      </c>
      <c r="B237" s="34">
        <v>10.54</v>
      </c>
      <c r="C237" s="34">
        <v>10.492000000000001</v>
      </c>
      <c r="D237" s="34">
        <v>10.724</v>
      </c>
      <c r="E237" s="34">
        <v>10.67</v>
      </c>
      <c r="F237" s="3">
        <v>18067140</v>
      </c>
      <c r="G237" s="3"/>
      <c r="H237" s="3"/>
      <c r="I237" s="3"/>
      <c r="J237" s="3"/>
      <c r="K237" s="3"/>
      <c r="L237" s="3"/>
      <c r="M237" s="3"/>
      <c r="N237" s="3"/>
      <c r="O237" s="3"/>
      <c r="P237" s="2">
        <v>43508</v>
      </c>
      <c r="Q237">
        <v>362.78</v>
      </c>
    </row>
    <row r="238" spans="1:17" ht="14.5" x14ac:dyDescent="0.35">
      <c r="A238" s="2">
        <v>43509</v>
      </c>
      <c r="B238" s="34">
        <v>10.742000000000001</v>
      </c>
      <c r="C238" s="34">
        <v>10.666</v>
      </c>
      <c r="D238" s="34">
        <v>10.958</v>
      </c>
      <c r="E238" s="34">
        <v>10.9</v>
      </c>
      <c r="F238" s="3">
        <v>24477128</v>
      </c>
      <c r="G238" s="3"/>
      <c r="H238" s="3"/>
      <c r="I238" s="3"/>
      <c r="J238" s="3"/>
      <c r="K238" s="3"/>
      <c r="L238" s="3"/>
      <c r="M238" s="3"/>
      <c r="N238" s="3"/>
      <c r="O238" s="3"/>
      <c r="P238" s="2">
        <v>43509</v>
      </c>
      <c r="Q238">
        <v>364.97</v>
      </c>
    </row>
    <row r="239" spans="1:17" ht="14.5" x14ac:dyDescent="0.35">
      <c r="A239" s="2">
        <v>43510</v>
      </c>
      <c r="B239" s="34">
        <v>10.96</v>
      </c>
      <c r="C239" s="34">
        <v>10.624000000000001</v>
      </c>
      <c r="D239" s="34">
        <v>11.023999999999999</v>
      </c>
      <c r="E239" s="34">
        <v>10.66</v>
      </c>
      <c r="F239" s="3">
        <v>26888582</v>
      </c>
      <c r="G239" s="3"/>
      <c r="H239" s="3"/>
      <c r="I239" s="3"/>
      <c r="J239" s="3"/>
      <c r="K239" s="3"/>
      <c r="L239" s="3"/>
      <c r="M239" s="3"/>
      <c r="N239" s="3"/>
      <c r="O239" s="3"/>
      <c r="P239" s="2">
        <v>43510</v>
      </c>
      <c r="Q239">
        <v>363.8</v>
      </c>
    </row>
    <row r="240" spans="1:17" ht="14.5" x14ac:dyDescent="0.35">
      <c r="A240" s="2">
        <v>43511</v>
      </c>
      <c r="B240" s="34">
        <v>10.558</v>
      </c>
      <c r="C240" s="34">
        <v>10.513999999999999</v>
      </c>
      <c r="D240" s="34">
        <v>11.268000000000001</v>
      </c>
      <c r="E240" s="34">
        <v>11.224</v>
      </c>
      <c r="F240" s="3">
        <v>30674424</v>
      </c>
      <c r="G240" s="3"/>
      <c r="H240" s="3"/>
      <c r="I240" s="3"/>
      <c r="J240" s="3"/>
      <c r="K240" s="3"/>
      <c r="L240" s="3"/>
      <c r="M240" s="3"/>
      <c r="N240" s="3"/>
      <c r="O240" s="3"/>
      <c r="P240" s="2">
        <v>43511</v>
      </c>
      <c r="Q240">
        <v>368.94</v>
      </c>
    </row>
    <row r="241" spans="1:17" ht="14.5" x14ac:dyDescent="0.35">
      <c r="A241" s="2">
        <v>43514</v>
      </c>
      <c r="B241" s="34">
        <v>11.238</v>
      </c>
      <c r="C241" s="34">
        <v>11.231999999999999</v>
      </c>
      <c r="D241" s="34">
        <v>11.587999999999999</v>
      </c>
      <c r="E241" s="34">
        <v>11.577999999999999</v>
      </c>
      <c r="F241" s="3">
        <v>22372059</v>
      </c>
      <c r="G241" s="3"/>
      <c r="H241" s="3"/>
      <c r="I241" s="3"/>
      <c r="J241" s="3"/>
      <c r="K241" s="3"/>
      <c r="L241" s="3"/>
      <c r="M241" s="3"/>
      <c r="N241" s="3"/>
      <c r="O241" s="3"/>
      <c r="P241" s="2">
        <v>43514</v>
      </c>
      <c r="Q241">
        <v>369.78</v>
      </c>
    </row>
    <row r="242" spans="1:17" ht="14.5" x14ac:dyDescent="0.35">
      <c r="A242" s="2">
        <v>43515</v>
      </c>
      <c r="B242" s="34">
        <v>11.51</v>
      </c>
      <c r="C242" s="34">
        <v>11.311999999999999</v>
      </c>
      <c r="D242" s="34">
        <v>11.59</v>
      </c>
      <c r="E242" s="34">
        <v>11.416</v>
      </c>
      <c r="F242" s="3">
        <v>18967322</v>
      </c>
      <c r="G242" s="3"/>
      <c r="H242" s="3"/>
      <c r="I242" s="3"/>
      <c r="J242" s="3"/>
      <c r="K242" s="3"/>
      <c r="L242" s="3"/>
      <c r="M242" s="3"/>
      <c r="N242" s="3"/>
      <c r="O242" s="3"/>
      <c r="P242" s="2">
        <v>43515</v>
      </c>
      <c r="Q242">
        <v>368.97</v>
      </c>
    </row>
    <row r="243" spans="1:17" ht="14.5" x14ac:dyDescent="0.35">
      <c r="A243" s="2">
        <v>43516</v>
      </c>
      <c r="B243" s="34">
        <v>11.45</v>
      </c>
      <c r="C243" s="34">
        <v>11.252000000000001</v>
      </c>
      <c r="D243" s="34">
        <v>11.45</v>
      </c>
      <c r="E243" s="34">
        <v>11.43</v>
      </c>
      <c r="F243" s="3">
        <v>14189164</v>
      </c>
      <c r="G243" s="3"/>
      <c r="H243" s="3"/>
      <c r="I243" s="3"/>
      <c r="J243" s="3"/>
      <c r="K243" s="3"/>
      <c r="L243" s="3"/>
      <c r="M243" s="3"/>
      <c r="N243" s="3"/>
      <c r="O243" s="3"/>
      <c r="P243" s="2">
        <v>43516</v>
      </c>
      <c r="Q243">
        <v>371.46</v>
      </c>
    </row>
    <row r="244" spans="1:17" ht="14.5" x14ac:dyDescent="0.35">
      <c r="A244" s="2">
        <v>43517</v>
      </c>
      <c r="B244" s="34">
        <v>11.42</v>
      </c>
      <c r="C244" s="34">
        <v>11.066000000000001</v>
      </c>
      <c r="D244" s="34">
        <v>11.446</v>
      </c>
      <c r="E244" s="34">
        <v>11.114000000000001</v>
      </c>
      <c r="F244" s="3">
        <v>23381921</v>
      </c>
      <c r="G244" s="3"/>
      <c r="H244" s="3"/>
      <c r="I244" s="3"/>
      <c r="J244" s="3"/>
      <c r="K244" s="3"/>
      <c r="L244" s="3"/>
      <c r="M244" s="3"/>
      <c r="N244" s="3"/>
      <c r="O244" s="3"/>
      <c r="P244" s="2">
        <v>43517</v>
      </c>
      <c r="Q244">
        <v>370.41</v>
      </c>
    </row>
    <row r="245" spans="1:17" ht="14.5" x14ac:dyDescent="0.35">
      <c r="A245" s="2">
        <v>43518</v>
      </c>
      <c r="B245" s="34">
        <v>11.1</v>
      </c>
      <c r="C245" s="34">
        <v>11.07</v>
      </c>
      <c r="D245" s="34">
        <v>11.26</v>
      </c>
      <c r="E245" s="34">
        <v>11.14</v>
      </c>
      <c r="F245" s="3">
        <v>11732543</v>
      </c>
      <c r="G245" s="3"/>
      <c r="H245" s="3"/>
      <c r="I245" s="3"/>
      <c r="J245" s="3"/>
      <c r="K245" s="3"/>
      <c r="L245" s="3"/>
      <c r="M245" s="3"/>
      <c r="N245" s="3"/>
      <c r="O245" s="3"/>
      <c r="P245" s="2">
        <v>43518</v>
      </c>
      <c r="Q245">
        <v>371.23</v>
      </c>
    </row>
    <row r="246" spans="1:17" ht="14.5" x14ac:dyDescent="0.35">
      <c r="A246" s="2">
        <v>43521</v>
      </c>
      <c r="B246" s="34">
        <v>11.27</v>
      </c>
      <c r="C246" s="34">
        <v>11.27</v>
      </c>
      <c r="D246" s="34">
        <v>11.552</v>
      </c>
      <c r="E246" s="34">
        <v>11.465999999999999</v>
      </c>
      <c r="F246" s="3">
        <v>16027148</v>
      </c>
      <c r="G246" s="3"/>
      <c r="H246" s="3"/>
      <c r="I246" s="3"/>
      <c r="J246" s="3"/>
      <c r="K246" s="3"/>
      <c r="L246" s="3"/>
      <c r="M246" s="3"/>
      <c r="N246" s="3"/>
      <c r="O246" s="3"/>
      <c r="P246" s="2">
        <v>43521</v>
      </c>
      <c r="Q246">
        <v>372.18</v>
      </c>
    </row>
    <row r="247" spans="1:17" ht="14.5" x14ac:dyDescent="0.35">
      <c r="A247" s="2">
        <v>43522</v>
      </c>
      <c r="B247" s="34">
        <v>11.388</v>
      </c>
      <c r="C247" s="34">
        <v>11.316000000000001</v>
      </c>
      <c r="D247" s="34">
        <v>11.536</v>
      </c>
      <c r="E247" s="34">
        <v>11.468</v>
      </c>
      <c r="F247" s="3">
        <v>15035080</v>
      </c>
      <c r="G247" s="3"/>
      <c r="H247" s="3"/>
      <c r="I247" s="3"/>
      <c r="J247" s="3"/>
      <c r="K247" s="3"/>
      <c r="L247" s="3"/>
      <c r="M247" s="3"/>
      <c r="N247" s="3"/>
      <c r="O247" s="3"/>
      <c r="P247" s="2">
        <v>43522</v>
      </c>
      <c r="Q247">
        <v>373.64</v>
      </c>
    </row>
    <row r="248" spans="1:17" ht="14.5" x14ac:dyDescent="0.35">
      <c r="A248" s="2">
        <v>43523</v>
      </c>
      <c r="B248" s="34">
        <v>11.353999999999999</v>
      </c>
      <c r="C248" s="34">
        <v>11.346</v>
      </c>
      <c r="D248" s="34">
        <v>11.824</v>
      </c>
      <c r="E248" s="34">
        <v>11.714</v>
      </c>
      <c r="F248" s="3">
        <v>17707911</v>
      </c>
      <c r="G248" s="3"/>
      <c r="H248" s="3"/>
      <c r="I248" s="3"/>
      <c r="J248" s="3"/>
      <c r="K248" s="3"/>
      <c r="L248" s="3"/>
      <c r="M248" s="3"/>
      <c r="N248" s="3"/>
      <c r="O248" s="3"/>
      <c r="P248" s="2">
        <v>43523</v>
      </c>
      <c r="Q248">
        <v>372.58</v>
      </c>
    </row>
    <row r="249" spans="1:17" ht="14.5" x14ac:dyDescent="0.35">
      <c r="A249" s="2">
        <v>43524</v>
      </c>
      <c r="B249" s="34">
        <v>11.718</v>
      </c>
      <c r="C249" s="34">
        <v>11.644</v>
      </c>
      <c r="D249" s="34">
        <v>12.044</v>
      </c>
      <c r="E249" s="34">
        <v>11.965999999999999</v>
      </c>
      <c r="F249" s="3">
        <v>21860772</v>
      </c>
      <c r="G249" s="3"/>
      <c r="H249" s="3"/>
      <c r="I249" s="3"/>
      <c r="J249" s="3"/>
      <c r="K249" s="3"/>
      <c r="L249" s="3"/>
      <c r="M249" s="3"/>
      <c r="N249" s="3"/>
      <c r="O249" s="3"/>
      <c r="P249" s="2">
        <v>43524</v>
      </c>
      <c r="Q249">
        <v>372.8</v>
      </c>
    </row>
    <row r="250" spans="1:17" ht="14.5" x14ac:dyDescent="0.35">
      <c r="A250" s="2">
        <v>43525</v>
      </c>
      <c r="B250" s="34">
        <v>12.064</v>
      </c>
      <c r="C250" s="34">
        <v>11.952</v>
      </c>
      <c r="D250" s="34">
        <v>12.15</v>
      </c>
      <c r="E250" s="34">
        <v>11.984</v>
      </c>
      <c r="F250" s="3">
        <v>14422911</v>
      </c>
      <c r="G250" s="3"/>
      <c r="H250" s="3"/>
      <c r="I250" s="3"/>
      <c r="J250" s="3"/>
      <c r="K250" s="3"/>
      <c r="L250" s="3"/>
      <c r="M250" s="3"/>
      <c r="N250" s="3"/>
      <c r="O250" s="3"/>
      <c r="P250" s="2">
        <v>43525</v>
      </c>
      <c r="Q250">
        <v>374.24</v>
      </c>
    </row>
    <row r="251" spans="1:17" ht="14.5" x14ac:dyDescent="0.35">
      <c r="A251" s="2">
        <v>43528</v>
      </c>
      <c r="B251" s="34">
        <v>12.076000000000001</v>
      </c>
      <c r="C251" s="34">
        <v>11.773999999999999</v>
      </c>
      <c r="D251" s="34">
        <v>12.146000000000001</v>
      </c>
      <c r="E251" s="34">
        <v>11.87</v>
      </c>
      <c r="F251" s="3">
        <v>14236666</v>
      </c>
      <c r="G251" s="3"/>
      <c r="H251" s="3"/>
      <c r="I251" s="3"/>
      <c r="J251" s="3"/>
      <c r="K251" s="3"/>
      <c r="L251" s="3"/>
      <c r="M251" s="3"/>
      <c r="N251" s="3"/>
      <c r="O251" s="3"/>
      <c r="P251" s="2">
        <v>43528</v>
      </c>
      <c r="Q251">
        <v>375.09</v>
      </c>
    </row>
    <row r="252" spans="1:17" ht="14.5" x14ac:dyDescent="0.35">
      <c r="A252" s="2">
        <v>43529</v>
      </c>
      <c r="B252" s="34">
        <v>11.868</v>
      </c>
      <c r="C252" s="34">
        <v>11.676</v>
      </c>
      <c r="D252" s="34">
        <v>12.038</v>
      </c>
      <c r="E252" s="34">
        <v>11.824</v>
      </c>
      <c r="F252" s="3">
        <v>15219151</v>
      </c>
      <c r="G252" s="3"/>
      <c r="H252" s="3"/>
      <c r="I252" s="3"/>
      <c r="J252" s="3"/>
      <c r="K252" s="3"/>
      <c r="L252" s="3"/>
      <c r="M252" s="3"/>
      <c r="N252" s="3"/>
      <c r="O252" s="3"/>
      <c r="P252" s="2">
        <v>43529</v>
      </c>
      <c r="Q252">
        <v>375.64</v>
      </c>
    </row>
    <row r="253" spans="1:17" ht="14.5" x14ac:dyDescent="0.35">
      <c r="A253" s="2">
        <v>43530</v>
      </c>
      <c r="B253" s="34">
        <v>11.782</v>
      </c>
      <c r="C253" s="34">
        <v>11.692</v>
      </c>
      <c r="D253" s="34">
        <v>12.01</v>
      </c>
      <c r="E253" s="34">
        <v>11.84</v>
      </c>
      <c r="F253" s="3">
        <v>17632504</v>
      </c>
      <c r="G253" s="3"/>
      <c r="H253" s="3"/>
      <c r="I253" s="3"/>
      <c r="J253" s="3"/>
      <c r="K253" s="3"/>
      <c r="L253" s="3"/>
      <c r="M253" s="3"/>
      <c r="N253" s="3"/>
      <c r="O253" s="3"/>
      <c r="P253" s="2">
        <v>43530</v>
      </c>
      <c r="Q253">
        <v>375.48</v>
      </c>
    </row>
    <row r="254" spans="1:17" ht="14.5" x14ac:dyDescent="0.35">
      <c r="A254" s="2">
        <v>43531</v>
      </c>
      <c r="B254" s="34">
        <v>11.804</v>
      </c>
      <c r="C254" s="34">
        <v>11.336</v>
      </c>
      <c r="D254" s="34">
        <v>12.007999999999999</v>
      </c>
      <c r="E254" s="34">
        <v>11.481999999999999</v>
      </c>
      <c r="F254" s="3">
        <v>26158814</v>
      </c>
      <c r="G254" s="3"/>
      <c r="H254" s="3"/>
      <c r="I254" s="3"/>
      <c r="J254" s="3"/>
      <c r="K254" s="3"/>
      <c r="L254" s="3"/>
      <c r="M254" s="3"/>
      <c r="N254" s="3"/>
      <c r="O254" s="3"/>
      <c r="P254" s="2">
        <v>43531</v>
      </c>
      <c r="Q254">
        <v>373.88</v>
      </c>
    </row>
    <row r="255" spans="1:17" ht="14.5" x14ac:dyDescent="0.35">
      <c r="A255" s="2">
        <v>43532</v>
      </c>
      <c r="B255" s="34">
        <v>11.353999999999999</v>
      </c>
      <c r="C255" s="34">
        <v>11.098000000000001</v>
      </c>
      <c r="D255" s="34">
        <v>11.452</v>
      </c>
      <c r="E255" s="34">
        <v>11.192</v>
      </c>
      <c r="F255" s="3">
        <v>23854569</v>
      </c>
      <c r="G255" s="3"/>
      <c r="H255" s="3"/>
      <c r="I255" s="3"/>
      <c r="J255" s="3"/>
      <c r="K255" s="3"/>
      <c r="L255" s="3"/>
      <c r="M255" s="3"/>
      <c r="N255" s="3"/>
      <c r="O255" s="3"/>
      <c r="P255" s="2">
        <v>43532</v>
      </c>
      <c r="Q255">
        <v>370.57</v>
      </c>
    </row>
    <row r="256" spans="1:17" ht="14.5" x14ac:dyDescent="0.35">
      <c r="A256" s="2">
        <v>43535</v>
      </c>
      <c r="B256" s="34">
        <v>11.262</v>
      </c>
      <c r="C256" s="34">
        <v>11.242000000000001</v>
      </c>
      <c r="D256" s="34">
        <v>11.496</v>
      </c>
      <c r="E256" s="34">
        <v>11.478</v>
      </c>
      <c r="F256" s="3">
        <v>11082538</v>
      </c>
      <c r="G256" s="3"/>
      <c r="H256" s="3"/>
      <c r="I256" s="3"/>
      <c r="J256" s="3"/>
      <c r="K256" s="3"/>
      <c r="L256" s="3"/>
      <c r="M256" s="3"/>
      <c r="N256" s="3"/>
      <c r="O256" s="3"/>
      <c r="P256" s="2">
        <v>43535</v>
      </c>
      <c r="Q256">
        <v>373.47</v>
      </c>
    </row>
    <row r="257" spans="1:17" ht="14.5" x14ac:dyDescent="0.35">
      <c r="A257" s="2">
        <v>43536</v>
      </c>
      <c r="B257" s="34">
        <v>11.571999999999999</v>
      </c>
      <c r="C257" s="34">
        <v>11.308</v>
      </c>
      <c r="D257" s="34">
        <v>11.596</v>
      </c>
      <c r="E257" s="34">
        <v>11.423999999999999</v>
      </c>
      <c r="F257" s="3">
        <v>12280818</v>
      </c>
      <c r="G257" s="3"/>
      <c r="H257" s="3"/>
      <c r="I257" s="3"/>
      <c r="J257" s="3"/>
      <c r="K257" s="3"/>
      <c r="L257" s="3"/>
      <c r="M257" s="3"/>
      <c r="N257" s="3"/>
      <c r="O257" s="3"/>
      <c r="P257" s="2">
        <v>43536</v>
      </c>
      <c r="Q257">
        <v>373.24</v>
      </c>
    </row>
    <row r="258" spans="1:17" ht="14.5" x14ac:dyDescent="0.35">
      <c r="A258" s="2">
        <v>43537</v>
      </c>
      <c r="B258" s="34">
        <v>11.388</v>
      </c>
      <c r="C258" s="34">
        <v>11.37</v>
      </c>
      <c r="D258" s="34">
        <v>11.616</v>
      </c>
      <c r="E258" s="34">
        <v>11.58</v>
      </c>
      <c r="F258" s="3">
        <v>9299641</v>
      </c>
      <c r="G258" s="3"/>
      <c r="H258" s="3"/>
      <c r="I258" s="3"/>
      <c r="J258" s="3"/>
      <c r="K258" s="3"/>
      <c r="L258" s="3"/>
      <c r="M258" s="3"/>
      <c r="N258" s="3"/>
      <c r="O258" s="3"/>
      <c r="P258" s="2">
        <v>43537</v>
      </c>
      <c r="Q258">
        <v>375.6</v>
      </c>
    </row>
  </sheetData>
  <mergeCells count="2">
    <mergeCell ref="V6:W6"/>
    <mergeCell ref="A1:F3"/>
  </mergeCells>
  <pageMargins left="0.7" right="0.7" top="0.75" bottom="0.75" header="0.3" footer="0.3"/>
  <ignoredErrors>
    <ignoredError sqref="I7:I9 J7:J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0"/>
  <sheetViews>
    <sheetView showGridLines="0" tabSelected="1" workbookViewId="0">
      <selection activeCell="I15" sqref="I15"/>
    </sheetView>
  </sheetViews>
  <sheetFormatPr defaultColWidth="9.1796875" defaultRowHeight="14" x14ac:dyDescent="0.3"/>
  <cols>
    <col min="1" max="2" width="17.26953125" style="1" customWidth="1"/>
    <col min="3" max="3" width="17.54296875" style="1" customWidth="1"/>
    <col min="4" max="4" width="9.1796875" style="1"/>
    <col min="5" max="6" width="32.453125" style="1" customWidth="1"/>
    <col min="7" max="7" width="9.1796875" style="1"/>
    <col min="8" max="8" width="33.81640625" style="1" customWidth="1"/>
    <col min="9" max="9" width="11.453125" style="1" bestFit="1" customWidth="1"/>
    <col min="10" max="16384" width="9.1796875" style="1"/>
  </cols>
  <sheetData>
    <row r="1" spans="1:14" x14ac:dyDescent="0.3">
      <c r="A1" s="52" t="s">
        <v>28</v>
      </c>
      <c r="B1" s="53"/>
      <c r="C1" s="53"/>
      <c r="D1" s="53"/>
      <c r="E1" s="53"/>
      <c r="F1" s="54"/>
    </row>
    <row r="2" spans="1:14" x14ac:dyDescent="0.3">
      <c r="A2" s="55"/>
      <c r="B2" s="56"/>
      <c r="C2" s="56"/>
      <c r="D2" s="56"/>
      <c r="E2" s="56"/>
      <c r="F2" s="57"/>
    </row>
    <row r="3" spans="1:14" x14ac:dyDescent="0.3">
      <c r="A3" s="58"/>
      <c r="B3" s="59"/>
      <c r="C3" s="59"/>
      <c r="D3" s="59"/>
      <c r="E3" s="59"/>
      <c r="F3" s="60"/>
    </row>
    <row r="4" spans="1:14" x14ac:dyDescent="0.3">
      <c r="D4" s="18"/>
      <c r="E4" s="18"/>
      <c r="F4" s="18"/>
      <c r="G4" s="18"/>
      <c r="H4" s="19"/>
    </row>
    <row r="5" spans="1:14" x14ac:dyDescent="0.3">
      <c r="A5" s="4" t="s">
        <v>0</v>
      </c>
      <c r="B5" s="4" t="s">
        <v>9</v>
      </c>
      <c r="C5" s="4" t="s">
        <v>6</v>
      </c>
      <c r="D5" s="18"/>
      <c r="E5" s="4" t="s">
        <v>10</v>
      </c>
      <c r="F5" s="4" t="s">
        <v>11</v>
      </c>
      <c r="G5" s="18"/>
      <c r="H5" s="20" t="s">
        <v>12</v>
      </c>
      <c r="I5" s="8">
        <f>+LINEST(E7:E257,F7:F257)</f>
        <v>1.4637506817031218</v>
      </c>
    </row>
    <row r="6" spans="1:14" x14ac:dyDescent="0.3">
      <c r="A6" s="2">
        <v>43173</v>
      </c>
      <c r="B6" s="7">
        <v>16.61</v>
      </c>
      <c r="C6" s="7">
        <v>374.94</v>
      </c>
      <c r="D6" s="18"/>
      <c r="E6" s="18"/>
      <c r="F6" s="18"/>
      <c r="G6" s="18"/>
      <c r="H6" s="21" t="s">
        <v>13</v>
      </c>
      <c r="I6" s="9">
        <f>+_xlfn.COVARIANCE.P(E7:E257,F7:F257)/_xlfn.VAR.P(F7:F257)</f>
        <v>1.4637506817031227</v>
      </c>
    </row>
    <row r="7" spans="1:14" x14ac:dyDescent="0.3">
      <c r="A7" s="2">
        <v>43174</v>
      </c>
      <c r="B7" s="7">
        <v>17.001999999999999</v>
      </c>
      <c r="C7" s="7">
        <v>376.88</v>
      </c>
      <c r="D7" s="18"/>
      <c r="E7" s="22">
        <f>+LN(B7/B6)</f>
        <v>2.3326060569963614E-2</v>
      </c>
      <c r="F7" s="22">
        <f>+LN(C7/C6)</f>
        <v>5.16082122274033E-3</v>
      </c>
      <c r="G7" s="18"/>
      <c r="H7" s="26"/>
    </row>
    <row r="8" spans="1:14" x14ac:dyDescent="0.3">
      <c r="A8" s="2">
        <v>43175</v>
      </c>
      <c r="B8" s="7">
        <v>17.216000000000001</v>
      </c>
      <c r="C8" s="7">
        <v>377.71</v>
      </c>
      <c r="D8" s="18"/>
      <c r="E8" s="22">
        <f t="shared" ref="E8:E71" si="0">+LN(B8/B7)</f>
        <v>1.250819978420703E-2</v>
      </c>
      <c r="F8" s="22">
        <f t="shared" ref="F8:F71" si="1">+LN(C8/C7)</f>
        <v>2.199871015325895E-3</v>
      </c>
      <c r="G8" s="18"/>
      <c r="H8" s="20" t="s">
        <v>38</v>
      </c>
      <c r="I8" s="29">
        <f>+N8+(I6*'Dati di mercato'!W7)</f>
        <v>7.6737534085156142E-2</v>
      </c>
      <c r="K8" s="1" t="s">
        <v>23</v>
      </c>
      <c r="N8" s="61">
        <f>+AVERAGE('Dati di mercato'!S9:S10)</f>
        <v>3.5500000000000002E-3</v>
      </c>
    </row>
    <row r="9" spans="1:14" x14ac:dyDescent="0.3">
      <c r="A9" s="2">
        <v>43178</v>
      </c>
      <c r="B9" s="7">
        <v>17.155999999999999</v>
      </c>
      <c r="C9" s="7">
        <v>373.68</v>
      </c>
      <c r="D9" s="18"/>
      <c r="E9" s="22">
        <f t="shared" si="0"/>
        <v>-3.4912173247400144E-3</v>
      </c>
      <c r="F9" s="22">
        <f t="shared" si="1"/>
        <v>-1.072688921325894E-2</v>
      </c>
      <c r="G9" s="18"/>
      <c r="H9" s="25" t="s">
        <v>37</v>
      </c>
      <c r="I9" s="30">
        <f>+N9+I6*'Dati di mercato'!W7</f>
        <v>0.10078753408515614</v>
      </c>
      <c r="K9" s="1" t="s">
        <v>24</v>
      </c>
      <c r="N9" s="61">
        <f>+AVERAGE('Dati di mercato'!T9:T10)</f>
        <v>2.76E-2</v>
      </c>
    </row>
    <row r="10" spans="1:14" x14ac:dyDescent="0.3">
      <c r="A10" s="2">
        <v>43179</v>
      </c>
      <c r="B10" s="7">
        <v>17.236000000000001</v>
      </c>
      <c r="C10" s="7">
        <v>375.57</v>
      </c>
      <c r="D10" s="18"/>
      <c r="E10" s="22">
        <f t="shared" si="0"/>
        <v>4.6522530989575568E-3</v>
      </c>
      <c r="F10" s="22">
        <f t="shared" si="1"/>
        <v>5.0450557458279971E-3</v>
      </c>
      <c r="G10" s="18"/>
      <c r="H10" s="25" t="s">
        <v>39</v>
      </c>
      <c r="I10" s="30">
        <f>+N8+I6*('Dati di mercato'!W7+'Costo del capitale'!N9)</f>
        <v>0.11713705290016233</v>
      </c>
    </row>
    <row r="11" spans="1:14" x14ac:dyDescent="0.3">
      <c r="A11" s="2">
        <v>43180</v>
      </c>
      <c r="B11" s="7">
        <v>17.04</v>
      </c>
      <c r="C11" s="7">
        <v>374.96</v>
      </c>
      <c r="D11" s="24"/>
      <c r="E11" s="22">
        <f t="shared" si="0"/>
        <v>-1.1436698352421967E-2</v>
      </c>
      <c r="F11" s="22">
        <f t="shared" si="1"/>
        <v>-1.625518325229999E-3</v>
      </c>
      <c r="G11" s="24"/>
      <c r="H11" s="25" t="s">
        <v>25</v>
      </c>
      <c r="I11" s="30">
        <f>+'Dati di mercato'!T12+I6*'Dati di mercato'!W8</f>
        <v>0.10821629294729673</v>
      </c>
    </row>
    <row r="12" spans="1:14" x14ac:dyDescent="0.3">
      <c r="A12" s="2">
        <v>43181</v>
      </c>
      <c r="B12" s="7">
        <v>16.783999999999999</v>
      </c>
      <c r="C12" s="7">
        <v>369.15</v>
      </c>
      <c r="D12" s="18"/>
      <c r="E12" s="22">
        <f t="shared" si="0"/>
        <v>-1.513746974722833E-2</v>
      </c>
      <c r="F12" s="22">
        <f t="shared" si="1"/>
        <v>-1.5616288109276129E-2</v>
      </c>
      <c r="G12" s="18"/>
      <c r="H12" s="21" t="s">
        <v>26</v>
      </c>
      <c r="I12" s="31">
        <f>1/'Dati di mercato'!N7</f>
        <v>0.14903129657228018</v>
      </c>
    </row>
    <row r="13" spans="1:14" x14ac:dyDescent="0.3">
      <c r="A13" s="2">
        <v>43182</v>
      </c>
      <c r="B13" s="7">
        <v>16.896000000000001</v>
      </c>
      <c r="C13" s="7">
        <v>365.82</v>
      </c>
      <c r="D13" s="18"/>
      <c r="E13" s="22">
        <f t="shared" si="0"/>
        <v>6.6508558699098098E-3</v>
      </c>
      <c r="F13" s="22">
        <f t="shared" si="1"/>
        <v>-9.061656357394747E-3</v>
      </c>
      <c r="G13" s="18"/>
    </row>
    <row r="14" spans="1:14" x14ac:dyDescent="0.3">
      <c r="A14" s="2">
        <v>43185</v>
      </c>
      <c r="B14" s="7">
        <v>16.495999999999999</v>
      </c>
      <c r="C14" s="7">
        <v>363.18</v>
      </c>
      <c r="D14" s="18"/>
      <c r="E14" s="22">
        <f t="shared" si="0"/>
        <v>-2.3958980249246978E-2</v>
      </c>
      <c r="F14" s="22">
        <f t="shared" si="1"/>
        <v>-7.2428300161288669E-3</v>
      </c>
      <c r="G14" s="18"/>
      <c r="H14" s="48" t="s">
        <v>36</v>
      </c>
      <c r="I14" s="49">
        <f>+AVERAGE(I8:I12)</f>
        <v>0.11038194211801031</v>
      </c>
    </row>
    <row r="15" spans="1:14" x14ac:dyDescent="0.3">
      <c r="A15" s="2">
        <v>43186</v>
      </c>
      <c r="B15" s="7">
        <v>16.611999999999998</v>
      </c>
      <c r="C15" s="7">
        <v>367.57</v>
      </c>
      <c r="D15" s="18"/>
      <c r="E15" s="22">
        <f t="shared" si="0"/>
        <v>7.0073984939029391E-3</v>
      </c>
      <c r="F15" s="22">
        <f t="shared" si="1"/>
        <v>1.2015197573430387E-2</v>
      </c>
      <c r="G15" s="18"/>
      <c r="H15" s="23"/>
    </row>
    <row r="16" spans="1:14" x14ac:dyDescent="0.3">
      <c r="A16" s="2">
        <v>43187</v>
      </c>
      <c r="B16" s="7">
        <v>16.826000000000001</v>
      </c>
      <c r="C16" s="7">
        <v>369.26</v>
      </c>
      <c r="D16" s="18"/>
      <c r="E16" s="22">
        <f t="shared" si="0"/>
        <v>1.2799983360114878E-2</v>
      </c>
      <c r="F16" s="22">
        <f t="shared" si="1"/>
        <v>4.5872262625158752E-3</v>
      </c>
      <c r="G16" s="18"/>
      <c r="H16" s="19"/>
    </row>
    <row r="17" spans="1:8" x14ac:dyDescent="0.3">
      <c r="A17" s="2">
        <v>43188</v>
      </c>
      <c r="B17" s="7">
        <v>16.988</v>
      </c>
      <c r="C17" s="7">
        <v>370.87</v>
      </c>
      <c r="D17" s="18"/>
      <c r="E17" s="22">
        <f t="shared" si="0"/>
        <v>9.581903322402734E-3</v>
      </c>
      <c r="F17" s="22">
        <f t="shared" si="1"/>
        <v>4.3505939212335476E-3</v>
      </c>
      <c r="G17" s="18"/>
      <c r="H17" s="19"/>
    </row>
    <row r="18" spans="1:8" x14ac:dyDescent="0.3">
      <c r="A18" s="2">
        <v>43193</v>
      </c>
      <c r="B18" s="7">
        <v>17.010000000000002</v>
      </c>
      <c r="C18" s="7">
        <v>369.07</v>
      </c>
      <c r="D18" s="18"/>
      <c r="E18" s="22">
        <f t="shared" si="0"/>
        <v>1.2941939567458736E-3</v>
      </c>
      <c r="F18" s="22">
        <f t="shared" si="1"/>
        <v>-4.8652689424139384E-3</v>
      </c>
      <c r="G18" s="18"/>
      <c r="H18" s="19"/>
    </row>
    <row r="19" spans="1:8" x14ac:dyDescent="0.3">
      <c r="A19" s="2">
        <v>43194</v>
      </c>
      <c r="B19" s="7">
        <v>16.934000000000001</v>
      </c>
      <c r="C19" s="7">
        <v>367.33</v>
      </c>
      <c r="D19" s="18"/>
      <c r="E19" s="22">
        <f t="shared" si="0"/>
        <v>-4.4779711876849222E-3</v>
      </c>
      <c r="F19" s="22">
        <f t="shared" si="1"/>
        <v>-4.7257013530025054E-3</v>
      </c>
      <c r="G19" s="18"/>
    </row>
    <row r="20" spans="1:8" x14ac:dyDescent="0.3">
      <c r="A20" s="2">
        <v>43195</v>
      </c>
      <c r="B20" s="7">
        <v>17.344000000000001</v>
      </c>
      <c r="C20" s="7">
        <v>376.13</v>
      </c>
      <c r="D20" s="18"/>
      <c r="E20" s="22">
        <f t="shared" si="0"/>
        <v>2.3923190037150301E-2</v>
      </c>
      <c r="F20" s="22">
        <f t="shared" si="1"/>
        <v>2.3674201721412567E-2</v>
      </c>
      <c r="G20" s="18"/>
      <c r="H20" s="19"/>
    </row>
    <row r="21" spans="1:8" x14ac:dyDescent="0.3">
      <c r="A21" s="2">
        <v>43196</v>
      </c>
      <c r="B21" s="7">
        <v>17.277999999999999</v>
      </c>
      <c r="C21" s="7">
        <v>374.82</v>
      </c>
      <c r="D21" s="18"/>
      <c r="E21" s="22">
        <f t="shared" si="0"/>
        <v>-3.8126093205434709E-3</v>
      </c>
      <c r="F21" s="22">
        <f t="shared" si="1"/>
        <v>-3.4889175812930235E-3</v>
      </c>
      <c r="G21" s="18"/>
      <c r="H21" s="23"/>
    </row>
    <row r="22" spans="1:8" x14ac:dyDescent="0.3">
      <c r="A22" s="2">
        <v>43199</v>
      </c>
      <c r="B22" s="7">
        <v>17.297999999999998</v>
      </c>
      <c r="C22" s="7">
        <v>375.3</v>
      </c>
      <c r="D22" s="18"/>
      <c r="E22" s="22">
        <f t="shared" si="0"/>
        <v>1.1568719476276286E-3</v>
      </c>
      <c r="F22" s="22">
        <f t="shared" si="1"/>
        <v>1.279795407441677E-3</v>
      </c>
      <c r="G22" s="18"/>
      <c r="H22" s="19"/>
    </row>
    <row r="23" spans="1:8" x14ac:dyDescent="0.3">
      <c r="A23" s="2">
        <v>43200</v>
      </c>
      <c r="B23" s="7">
        <v>17.149999999999999</v>
      </c>
      <c r="C23" s="7">
        <v>378.42</v>
      </c>
      <c r="D23" s="18"/>
      <c r="E23" s="22">
        <f t="shared" si="0"/>
        <v>-8.5927142723711911E-3</v>
      </c>
      <c r="F23" s="22">
        <f t="shared" si="1"/>
        <v>8.2789837626397571E-3</v>
      </c>
      <c r="G23" s="18"/>
      <c r="H23" s="19"/>
    </row>
    <row r="24" spans="1:8" x14ac:dyDescent="0.3">
      <c r="A24" s="2">
        <v>43201</v>
      </c>
      <c r="B24" s="7">
        <v>16.838000000000001</v>
      </c>
      <c r="C24" s="7">
        <v>376.18</v>
      </c>
      <c r="D24" s="18"/>
      <c r="E24" s="22">
        <f t="shared" si="0"/>
        <v>-1.8359936696476592E-2</v>
      </c>
      <c r="F24" s="22">
        <f t="shared" si="1"/>
        <v>-5.9369376609564118E-3</v>
      </c>
      <c r="G24" s="18"/>
      <c r="H24" s="23"/>
    </row>
    <row r="25" spans="1:8" x14ac:dyDescent="0.3">
      <c r="A25" s="2">
        <v>43202</v>
      </c>
      <c r="B25" s="7">
        <v>17.244</v>
      </c>
      <c r="C25" s="7">
        <v>378.82</v>
      </c>
      <c r="D25" s="18"/>
      <c r="E25" s="22">
        <f t="shared" si="0"/>
        <v>2.3826019969415958E-2</v>
      </c>
      <c r="F25" s="22">
        <f t="shared" si="1"/>
        <v>6.9934059859370406E-3</v>
      </c>
      <c r="G25" s="18"/>
      <c r="H25" s="19"/>
    </row>
    <row r="26" spans="1:8" x14ac:dyDescent="0.3">
      <c r="A26" s="2">
        <v>43203</v>
      </c>
      <c r="B26" s="7">
        <v>17.2</v>
      </c>
      <c r="C26" s="7">
        <v>379.2</v>
      </c>
      <c r="D26" s="18"/>
      <c r="E26" s="22">
        <f t="shared" si="0"/>
        <v>-2.5548730654808556E-3</v>
      </c>
      <c r="F26" s="22">
        <f t="shared" si="1"/>
        <v>1.0026121522711559E-3</v>
      </c>
      <c r="G26" s="18"/>
      <c r="H26" s="19"/>
    </row>
    <row r="27" spans="1:8" x14ac:dyDescent="0.3">
      <c r="A27" s="2">
        <v>43206</v>
      </c>
      <c r="B27" s="7">
        <v>17.265999999999998</v>
      </c>
      <c r="C27" s="7">
        <v>377.74</v>
      </c>
      <c r="D27" s="18"/>
      <c r="E27" s="22">
        <f t="shared" si="0"/>
        <v>3.8298659939235398E-3</v>
      </c>
      <c r="F27" s="22">
        <f t="shared" si="1"/>
        <v>-3.8576421131667061E-3</v>
      </c>
      <c r="G27" s="18"/>
      <c r="H27" s="19"/>
    </row>
    <row r="28" spans="1:8" x14ac:dyDescent="0.3">
      <c r="A28" s="2">
        <v>43207</v>
      </c>
      <c r="B28" s="7">
        <v>17.635999999999999</v>
      </c>
      <c r="C28" s="7">
        <v>380.77</v>
      </c>
      <c r="D28" s="18"/>
      <c r="E28" s="22">
        <f t="shared" si="0"/>
        <v>2.1203017682360343E-2</v>
      </c>
      <c r="F28" s="22">
        <f t="shared" si="1"/>
        <v>7.989390033478861E-3</v>
      </c>
      <c r="G28" s="18"/>
      <c r="H28" s="23"/>
    </row>
    <row r="29" spans="1:8" x14ac:dyDescent="0.3">
      <c r="A29" s="2">
        <v>43208</v>
      </c>
      <c r="B29" s="7">
        <v>17.763999999999999</v>
      </c>
      <c r="C29" s="7">
        <v>381.86</v>
      </c>
      <c r="D29" s="18"/>
      <c r="E29" s="22">
        <f t="shared" si="0"/>
        <v>7.2316699341645422E-3</v>
      </c>
      <c r="F29" s="22">
        <f t="shared" si="1"/>
        <v>2.8585309841397408E-3</v>
      </c>
      <c r="G29" s="18"/>
      <c r="H29" s="23"/>
    </row>
    <row r="30" spans="1:8" x14ac:dyDescent="0.3">
      <c r="A30" s="2">
        <v>43209</v>
      </c>
      <c r="B30" s="7">
        <v>17.867999999999999</v>
      </c>
      <c r="C30" s="7">
        <v>381.95</v>
      </c>
      <c r="D30" s="18"/>
      <c r="E30" s="22">
        <f t="shared" si="0"/>
        <v>5.8374660600163707E-3</v>
      </c>
      <c r="F30" s="22">
        <f t="shared" si="1"/>
        <v>2.3566070205013092E-4</v>
      </c>
      <c r="G30" s="18"/>
      <c r="H30" s="19"/>
    </row>
    <row r="31" spans="1:8" x14ac:dyDescent="0.3">
      <c r="A31" s="2">
        <v>43210</v>
      </c>
      <c r="B31" s="7">
        <v>17.98</v>
      </c>
      <c r="C31" s="7">
        <v>381.84</v>
      </c>
      <c r="D31" s="18"/>
      <c r="E31" s="22">
        <f t="shared" si="0"/>
        <v>6.2486255536019723E-3</v>
      </c>
      <c r="F31" s="22">
        <f t="shared" si="1"/>
        <v>-2.8803728972761917E-4</v>
      </c>
      <c r="G31" s="18"/>
      <c r="H31" s="19"/>
    </row>
    <row r="32" spans="1:8" x14ac:dyDescent="0.3">
      <c r="A32" s="2">
        <v>43213</v>
      </c>
      <c r="B32" s="7">
        <v>18.148</v>
      </c>
      <c r="C32" s="7">
        <v>383.18</v>
      </c>
      <c r="D32" s="18"/>
      <c r="E32" s="22">
        <f t="shared" si="0"/>
        <v>9.3003327582433064E-3</v>
      </c>
      <c r="F32" s="22">
        <f t="shared" si="1"/>
        <v>3.5031799702051857E-3</v>
      </c>
      <c r="G32" s="18"/>
      <c r="H32" s="19"/>
    </row>
    <row r="33" spans="1:8" x14ac:dyDescent="0.3">
      <c r="A33" s="2">
        <v>43214</v>
      </c>
      <c r="B33" s="7">
        <v>18.212</v>
      </c>
      <c r="C33" s="7">
        <v>383.11</v>
      </c>
      <c r="D33" s="18"/>
      <c r="E33" s="22">
        <f t="shared" si="0"/>
        <v>3.5203556708182466E-3</v>
      </c>
      <c r="F33" s="22">
        <f t="shared" si="1"/>
        <v>-1.8269845670616371E-4</v>
      </c>
      <c r="G33" s="18"/>
      <c r="H33" s="19"/>
    </row>
    <row r="34" spans="1:8" x14ac:dyDescent="0.3">
      <c r="A34" s="2">
        <v>43215</v>
      </c>
      <c r="B34" s="7">
        <v>18.059999999999999</v>
      </c>
      <c r="C34" s="7">
        <v>380.17</v>
      </c>
      <c r="D34" s="18"/>
      <c r="E34" s="22">
        <f t="shared" si="0"/>
        <v>-8.3811694836963459E-3</v>
      </c>
      <c r="F34" s="22">
        <f t="shared" si="1"/>
        <v>-7.703633109072852E-3</v>
      </c>
      <c r="G34" s="18"/>
      <c r="H34" s="19"/>
    </row>
    <row r="35" spans="1:8" x14ac:dyDescent="0.3">
      <c r="A35" s="2">
        <v>43216</v>
      </c>
      <c r="B35" s="7">
        <v>18.173999999999999</v>
      </c>
      <c r="C35" s="7">
        <v>383.75</v>
      </c>
      <c r="D35" s="18"/>
      <c r="E35" s="22">
        <f t="shared" si="0"/>
        <v>6.2924532843158304E-3</v>
      </c>
      <c r="F35" s="22">
        <f t="shared" si="1"/>
        <v>9.3727777993396297E-3</v>
      </c>
      <c r="G35" s="18"/>
      <c r="H35" s="19"/>
    </row>
    <row r="36" spans="1:8" x14ac:dyDescent="0.3">
      <c r="A36" s="2">
        <v>43217</v>
      </c>
      <c r="B36" s="7">
        <v>17.899999999999999</v>
      </c>
      <c r="C36" s="7">
        <v>384.64</v>
      </c>
      <c r="D36" s="18"/>
      <c r="E36" s="22">
        <f t="shared" si="0"/>
        <v>-1.5191288426445992E-2</v>
      </c>
      <c r="F36" s="22">
        <f t="shared" si="1"/>
        <v>2.3165330053811222E-3</v>
      </c>
      <c r="G36" s="18"/>
      <c r="H36" s="19"/>
    </row>
    <row r="37" spans="1:8" x14ac:dyDescent="0.3">
      <c r="A37" s="2">
        <v>43220</v>
      </c>
      <c r="B37" s="7">
        <v>17.974</v>
      </c>
      <c r="C37" s="7">
        <v>385.32</v>
      </c>
      <c r="D37" s="18"/>
      <c r="E37" s="22">
        <f t="shared" si="0"/>
        <v>4.1255563894723743E-3</v>
      </c>
      <c r="F37" s="22">
        <f t="shared" si="1"/>
        <v>1.7663259826348604E-3</v>
      </c>
      <c r="G37" s="18"/>
      <c r="H37" s="23"/>
    </row>
    <row r="38" spans="1:8" x14ac:dyDescent="0.3">
      <c r="A38" s="2">
        <v>43222</v>
      </c>
      <c r="B38" s="7">
        <v>17.95</v>
      </c>
      <c r="C38" s="7">
        <v>387.44</v>
      </c>
      <c r="D38" s="18"/>
      <c r="E38" s="22">
        <f t="shared" si="0"/>
        <v>-1.3361543018938615E-3</v>
      </c>
      <c r="F38" s="22">
        <f t="shared" si="1"/>
        <v>5.4868402055507784E-3</v>
      </c>
      <c r="G38" s="18"/>
      <c r="H38" s="19"/>
    </row>
    <row r="39" spans="1:8" x14ac:dyDescent="0.3">
      <c r="A39" s="2">
        <v>43223</v>
      </c>
      <c r="B39" s="7">
        <v>17.63</v>
      </c>
      <c r="C39" s="7">
        <v>384.62</v>
      </c>
      <c r="D39" s="18"/>
      <c r="E39" s="22">
        <f t="shared" si="0"/>
        <v>-1.7988118524509017E-2</v>
      </c>
      <c r="F39" s="22">
        <f t="shared" si="1"/>
        <v>-7.3051642122723805E-3</v>
      </c>
      <c r="G39" s="18"/>
      <c r="H39" s="19"/>
    </row>
    <row r="40" spans="1:8" x14ac:dyDescent="0.3">
      <c r="A40" s="2">
        <v>43224</v>
      </c>
      <c r="B40" s="7">
        <v>17.73</v>
      </c>
      <c r="C40" s="7">
        <v>387.03</v>
      </c>
      <c r="D40" s="18"/>
      <c r="E40" s="22">
        <f t="shared" si="0"/>
        <v>5.6561236763377851E-3</v>
      </c>
      <c r="F40" s="22">
        <f t="shared" si="1"/>
        <v>6.246375522453663E-3</v>
      </c>
      <c r="G40" s="18"/>
      <c r="H40" s="23"/>
    </row>
    <row r="41" spans="1:8" x14ac:dyDescent="0.3">
      <c r="A41" s="2">
        <v>43227</v>
      </c>
      <c r="B41" s="7">
        <v>17.893999999999998</v>
      </c>
      <c r="C41" s="7">
        <v>389.51</v>
      </c>
      <c r="D41" s="18"/>
      <c r="E41" s="22">
        <f t="shared" si="0"/>
        <v>9.2073410392875168E-3</v>
      </c>
      <c r="F41" s="22">
        <f t="shared" si="1"/>
        <v>6.3873295170279532E-3</v>
      </c>
      <c r="G41" s="18"/>
      <c r="H41" s="23"/>
    </row>
    <row r="42" spans="1:8" x14ac:dyDescent="0.3">
      <c r="A42" s="2">
        <v>43228</v>
      </c>
      <c r="B42" s="7">
        <v>17.326000000000001</v>
      </c>
      <c r="C42" s="7">
        <v>390</v>
      </c>
      <c r="D42" s="18"/>
      <c r="E42" s="22">
        <f t="shared" si="0"/>
        <v>-3.2257197657455612E-2</v>
      </c>
      <c r="F42" s="22">
        <f t="shared" si="1"/>
        <v>1.2572002015092513E-3</v>
      </c>
      <c r="G42" s="18"/>
      <c r="H42" s="23"/>
    </row>
    <row r="43" spans="1:8" x14ac:dyDescent="0.3">
      <c r="A43" s="2">
        <v>43229</v>
      </c>
      <c r="B43" s="7">
        <v>17.538</v>
      </c>
      <c r="C43" s="7">
        <v>392.44</v>
      </c>
      <c r="D43" s="18"/>
      <c r="E43" s="22">
        <f t="shared" si="0"/>
        <v>1.2161691889215327E-2</v>
      </c>
      <c r="F43" s="22">
        <f t="shared" si="1"/>
        <v>6.2369201714979105E-3</v>
      </c>
      <c r="G43" s="18"/>
      <c r="H43" s="19"/>
    </row>
    <row r="44" spans="1:8" x14ac:dyDescent="0.3">
      <c r="A44" s="2">
        <v>43230</v>
      </c>
      <c r="B44" s="7">
        <v>17.86</v>
      </c>
      <c r="C44" s="7">
        <v>391.97</v>
      </c>
      <c r="D44" s="18"/>
      <c r="E44" s="22">
        <f t="shared" si="0"/>
        <v>1.8193620091189057E-2</v>
      </c>
      <c r="F44" s="22">
        <f t="shared" si="1"/>
        <v>-1.1983530455891209E-3</v>
      </c>
      <c r="G44" s="18"/>
      <c r="H44" s="19"/>
    </row>
    <row r="45" spans="1:8" x14ac:dyDescent="0.3">
      <c r="A45" s="2">
        <v>43231</v>
      </c>
      <c r="B45" s="7">
        <v>17.937999999999999</v>
      </c>
      <c r="C45" s="7">
        <v>392.4</v>
      </c>
      <c r="D45" s="18"/>
      <c r="E45" s="22">
        <f t="shared" si="0"/>
        <v>4.3577922474582944E-3</v>
      </c>
      <c r="F45" s="22">
        <f t="shared" si="1"/>
        <v>1.0964214416070109E-3</v>
      </c>
      <c r="G45" s="18"/>
      <c r="H45" s="19"/>
    </row>
    <row r="46" spans="1:8" x14ac:dyDescent="0.3">
      <c r="A46" s="2">
        <v>43234</v>
      </c>
      <c r="B46" s="7">
        <v>17.79</v>
      </c>
      <c r="C46" s="7">
        <v>392.19</v>
      </c>
      <c r="D46" s="18"/>
      <c r="E46" s="22">
        <f t="shared" si="0"/>
        <v>-8.2848660180675632E-3</v>
      </c>
      <c r="F46" s="22">
        <f t="shared" si="1"/>
        <v>-5.3531144932962365E-4</v>
      </c>
      <c r="G46" s="18"/>
      <c r="H46" s="19"/>
    </row>
    <row r="47" spans="1:8" x14ac:dyDescent="0.3">
      <c r="A47" s="2">
        <v>43235</v>
      </c>
      <c r="B47" s="7">
        <v>17.84</v>
      </c>
      <c r="C47" s="7">
        <v>392.37</v>
      </c>
      <c r="D47" s="18"/>
      <c r="E47" s="22">
        <f t="shared" si="0"/>
        <v>2.8066254741194938E-3</v>
      </c>
      <c r="F47" s="22">
        <f t="shared" si="1"/>
        <v>4.5885592729244312E-4</v>
      </c>
      <c r="G47" s="18"/>
      <c r="H47" s="23"/>
    </row>
    <row r="48" spans="1:8" x14ac:dyDescent="0.3">
      <c r="A48" s="2">
        <v>43236</v>
      </c>
      <c r="B48" s="7">
        <v>16.998000000000001</v>
      </c>
      <c r="C48" s="7">
        <v>393.21</v>
      </c>
      <c r="D48" s="18"/>
      <c r="E48" s="22">
        <f t="shared" si="0"/>
        <v>-4.8347437075428712E-2</v>
      </c>
      <c r="F48" s="22">
        <f t="shared" si="1"/>
        <v>2.1385481303932384E-3</v>
      </c>
      <c r="G48" s="18"/>
      <c r="H48" s="19"/>
    </row>
    <row r="49" spans="1:8" x14ac:dyDescent="0.3">
      <c r="A49" s="2">
        <v>43237</v>
      </c>
      <c r="B49" s="7">
        <v>16.681999999999999</v>
      </c>
      <c r="C49" s="7">
        <v>395.79</v>
      </c>
      <c r="D49" s="18"/>
      <c r="E49" s="22">
        <f t="shared" si="0"/>
        <v>-1.8765396257014583E-2</v>
      </c>
      <c r="F49" s="22">
        <f t="shared" si="1"/>
        <v>6.5399472642312289E-3</v>
      </c>
      <c r="G49" s="18"/>
      <c r="H49" s="19"/>
    </row>
    <row r="50" spans="1:8" x14ac:dyDescent="0.3">
      <c r="A50" s="2">
        <v>43238</v>
      </c>
      <c r="B50" s="7">
        <v>16.22</v>
      </c>
      <c r="C50" s="7">
        <v>394.67</v>
      </c>
      <c r="D50" s="18"/>
      <c r="E50" s="22">
        <f t="shared" si="0"/>
        <v>-2.8085245132153224E-2</v>
      </c>
      <c r="F50" s="22">
        <f t="shared" si="1"/>
        <v>-2.8337948776744376E-3</v>
      </c>
      <c r="G50" s="18"/>
      <c r="H50" s="19"/>
    </row>
    <row r="51" spans="1:8" x14ac:dyDescent="0.3">
      <c r="A51" s="2">
        <v>43241</v>
      </c>
      <c r="B51" s="7">
        <v>16.29</v>
      </c>
      <c r="C51" s="7">
        <v>395.87</v>
      </c>
      <c r="D51" s="18"/>
      <c r="E51" s="22">
        <f t="shared" si="0"/>
        <v>4.3063739266868181E-3</v>
      </c>
      <c r="F51" s="22">
        <f t="shared" si="1"/>
        <v>3.0359018434737172E-3</v>
      </c>
      <c r="G51" s="18"/>
      <c r="H51" s="19"/>
    </row>
    <row r="52" spans="1:8" x14ac:dyDescent="0.3">
      <c r="A52" s="2">
        <v>43242</v>
      </c>
      <c r="B52" s="7">
        <v>16.686</v>
      </c>
      <c r="C52" s="7">
        <v>396.94</v>
      </c>
      <c r="D52" s="18"/>
      <c r="E52" s="22">
        <f t="shared" si="0"/>
        <v>2.4018621865929016E-2</v>
      </c>
      <c r="F52" s="22">
        <f t="shared" si="1"/>
        <v>2.6992612345183259E-3</v>
      </c>
      <c r="G52" s="18"/>
      <c r="H52" s="23"/>
    </row>
    <row r="53" spans="1:8" x14ac:dyDescent="0.3">
      <c r="A53" s="2">
        <v>43243</v>
      </c>
      <c r="B53" s="7">
        <v>16.314</v>
      </c>
      <c r="C53" s="7">
        <v>392.58</v>
      </c>
      <c r="D53" s="18"/>
      <c r="E53" s="22">
        <f t="shared" si="0"/>
        <v>-2.2546409601494077E-2</v>
      </c>
      <c r="F53" s="22">
        <f t="shared" si="1"/>
        <v>-1.1044797654410235E-2</v>
      </c>
      <c r="G53" s="18"/>
      <c r="H53" s="19"/>
    </row>
    <row r="54" spans="1:8" x14ac:dyDescent="0.3">
      <c r="A54" s="2">
        <v>43244</v>
      </c>
      <c r="B54" s="7">
        <v>16.018000000000001</v>
      </c>
      <c r="C54" s="7">
        <v>390.54</v>
      </c>
      <c r="D54" s="18"/>
      <c r="E54" s="22">
        <f t="shared" si="0"/>
        <v>-1.8310544976898088E-2</v>
      </c>
      <c r="F54" s="22">
        <f t="shared" si="1"/>
        <v>-5.2099412973513667E-3</v>
      </c>
      <c r="G54" s="18"/>
      <c r="H54" s="23"/>
    </row>
    <row r="55" spans="1:8" x14ac:dyDescent="0.3">
      <c r="A55" s="2">
        <v>43245</v>
      </c>
      <c r="B55" s="7">
        <v>15.39</v>
      </c>
      <c r="C55" s="7">
        <v>391.08</v>
      </c>
      <c r="D55" s="18"/>
      <c r="E55" s="22">
        <f t="shared" si="0"/>
        <v>-3.9995142050702703E-2</v>
      </c>
      <c r="F55" s="22">
        <f t="shared" si="1"/>
        <v>1.3817458251193337E-3</v>
      </c>
      <c r="G55" s="18"/>
      <c r="H55" s="23"/>
    </row>
    <row r="56" spans="1:8" x14ac:dyDescent="0.3">
      <c r="A56" s="2">
        <v>43248</v>
      </c>
      <c r="B56" s="7">
        <v>14.8</v>
      </c>
      <c r="C56" s="7">
        <v>389.82</v>
      </c>
      <c r="D56" s="18"/>
      <c r="E56" s="22">
        <f t="shared" si="0"/>
        <v>-3.9090767080718417E-2</v>
      </c>
      <c r="F56" s="22">
        <f t="shared" si="1"/>
        <v>-3.2270485169758507E-3</v>
      </c>
      <c r="G56" s="18"/>
      <c r="H56" s="19"/>
    </row>
    <row r="57" spans="1:8" x14ac:dyDescent="0.3">
      <c r="A57" s="2">
        <v>43249</v>
      </c>
      <c r="B57" s="7">
        <v>13.97</v>
      </c>
      <c r="C57" s="7">
        <v>384.47</v>
      </c>
      <c r="D57" s="18"/>
      <c r="E57" s="22">
        <f t="shared" si="0"/>
        <v>-5.771500750119897E-2</v>
      </c>
      <c r="F57" s="22">
        <f t="shared" si="1"/>
        <v>-1.381933162580227E-2</v>
      </c>
      <c r="G57" s="18"/>
      <c r="H57" s="19"/>
    </row>
    <row r="58" spans="1:8" x14ac:dyDescent="0.3">
      <c r="A58" s="2">
        <v>43250</v>
      </c>
      <c r="B58" s="7">
        <v>14.17</v>
      </c>
      <c r="C58" s="7">
        <v>385.49</v>
      </c>
      <c r="D58" s="18"/>
      <c r="E58" s="22">
        <f t="shared" si="0"/>
        <v>1.4214880433718494E-2</v>
      </c>
      <c r="F58" s="22">
        <f t="shared" si="1"/>
        <v>2.6494898350110999E-3</v>
      </c>
      <c r="G58" s="18"/>
      <c r="H58" s="23"/>
    </row>
    <row r="59" spans="1:8" x14ac:dyDescent="0.3">
      <c r="A59" s="2">
        <v>43251</v>
      </c>
      <c r="B59" s="7">
        <v>14.134</v>
      </c>
      <c r="C59" s="7">
        <v>383.06</v>
      </c>
      <c r="D59" s="18"/>
      <c r="E59" s="22">
        <f t="shared" si="0"/>
        <v>-2.5438114339264941E-3</v>
      </c>
      <c r="F59" s="22">
        <f t="shared" si="1"/>
        <v>-6.3236174551883888E-3</v>
      </c>
      <c r="G59" s="18"/>
      <c r="H59" s="23"/>
    </row>
    <row r="60" spans="1:8" x14ac:dyDescent="0.3">
      <c r="A60" s="2">
        <v>43252</v>
      </c>
      <c r="B60" s="7">
        <v>14.69</v>
      </c>
      <c r="C60" s="7">
        <v>386.91</v>
      </c>
      <c r="D60" s="18"/>
      <c r="E60" s="22">
        <f t="shared" si="0"/>
        <v>3.8583747917123268E-2</v>
      </c>
      <c r="F60" s="22">
        <f t="shared" si="1"/>
        <v>1.0000472969894595E-2</v>
      </c>
      <c r="G60" s="18"/>
      <c r="H60" s="19"/>
    </row>
    <row r="61" spans="1:8" x14ac:dyDescent="0.3">
      <c r="A61" s="2">
        <v>43255</v>
      </c>
      <c r="B61" s="7">
        <v>14.568</v>
      </c>
      <c r="C61" s="7">
        <v>388.11</v>
      </c>
      <c r="D61" s="18"/>
      <c r="E61" s="22">
        <f t="shared" si="0"/>
        <v>-8.3396477604791071E-3</v>
      </c>
      <c r="F61" s="22">
        <f t="shared" si="1"/>
        <v>3.0966967535106366E-3</v>
      </c>
      <c r="G61" s="18"/>
      <c r="H61" s="23"/>
    </row>
    <row r="62" spans="1:8" x14ac:dyDescent="0.3">
      <c r="A62" s="2">
        <v>43256</v>
      </c>
      <c r="B62" s="7">
        <v>14.05</v>
      </c>
      <c r="C62" s="7">
        <v>386.89</v>
      </c>
      <c r="D62" s="18"/>
      <c r="E62" s="22">
        <f t="shared" si="0"/>
        <v>-3.6204946645552023E-2</v>
      </c>
      <c r="F62" s="22">
        <f t="shared" si="1"/>
        <v>-3.14838969743537E-3</v>
      </c>
      <c r="G62" s="18"/>
      <c r="H62" s="19"/>
    </row>
    <row r="63" spans="1:8" x14ac:dyDescent="0.3">
      <c r="A63" s="2">
        <v>43257</v>
      </c>
      <c r="B63" s="7">
        <v>14.178000000000001</v>
      </c>
      <c r="C63" s="7">
        <v>386.88</v>
      </c>
      <c r="D63" s="18"/>
      <c r="E63" s="22">
        <f t="shared" si="0"/>
        <v>9.0690716530711091E-3</v>
      </c>
      <c r="F63" s="22">
        <f t="shared" si="1"/>
        <v>-2.5847474057047654E-5</v>
      </c>
      <c r="G63" s="18"/>
      <c r="H63" s="23"/>
    </row>
    <row r="64" spans="1:8" x14ac:dyDescent="0.3">
      <c r="A64" s="2">
        <v>43258</v>
      </c>
      <c r="B64" s="7">
        <v>13.946</v>
      </c>
      <c r="C64" s="7">
        <v>385.94</v>
      </c>
      <c r="D64" s="18"/>
      <c r="E64" s="22">
        <f t="shared" si="0"/>
        <v>-1.6498738634006867E-2</v>
      </c>
      <c r="F64" s="22">
        <f t="shared" si="1"/>
        <v>-2.4326504582180453E-3</v>
      </c>
      <c r="G64" s="18"/>
      <c r="H64" s="23"/>
    </row>
    <row r="65" spans="1:8" x14ac:dyDescent="0.3">
      <c r="A65" s="2">
        <v>43259</v>
      </c>
      <c r="B65" s="7">
        <v>13.6</v>
      </c>
      <c r="C65" s="7">
        <v>385.12</v>
      </c>
      <c r="D65" s="18"/>
      <c r="E65" s="22">
        <f t="shared" si="0"/>
        <v>-2.5122936056812716E-2</v>
      </c>
      <c r="F65" s="22">
        <f t="shared" si="1"/>
        <v>-2.1269429334479246E-3</v>
      </c>
      <c r="G65" s="18"/>
      <c r="H65" s="23"/>
    </row>
    <row r="66" spans="1:8" x14ac:dyDescent="0.3">
      <c r="A66" s="2">
        <v>43262</v>
      </c>
      <c r="B66" s="7">
        <v>14.442</v>
      </c>
      <c r="C66" s="7">
        <v>387.94</v>
      </c>
      <c r="D66" s="18"/>
      <c r="E66" s="22">
        <f t="shared" si="0"/>
        <v>6.0070835286983662E-2</v>
      </c>
      <c r="F66" s="22">
        <f t="shared" si="1"/>
        <v>7.2957144553837481E-3</v>
      </c>
      <c r="G66" s="18"/>
      <c r="H66" s="23"/>
    </row>
    <row r="67" spans="1:8" x14ac:dyDescent="0.3">
      <c r="A67" s="2">
        <v>43263</v>
      </c>
      <c r="B67" s="7">
        <v>14.49</v>
      </c>
      <c r="C67" s="7">
        <v>387.53</v>
      </c>
      <c r="D67" s="18"/>
      <c r="E67" s="22">
        <f t="shared" si="0"/>
        <v>3.3181283036012059E-3</v>
      </c>
      <c r="F67" s="22">
        <f t="shared" si="1"/>
        <v>-1.0574233386288967E-3</v>
      </c>
      <c r="G67" s="18"/>
      <c r="H67" s="19"/>
    </row>
    <row r="68" spans="1:8" x14ac:dyDescent="0.3">
      <c r="A68" s="2">
        <v>43264</v>
      </c>
      <c r="B68" s="7">
        <v>14.696</v>
      </c>
      <c r="C68" s="7">
        <v>388.25</v>
      </c>
      <c r="D68" s="18"/>
      <c r="E68" s="22">
        <f t="shared" si="0"/>
        <v>1.4116591580233429E-2</v>
      </c>
      <c r="F68" s="22">
        <f t="shared" si="1"/>
        <v>1.8561968772797621E-3</v>
      </c>
      <c r="G68" s="18"/>
      <c r="H68" s="19"/>
    </row>
    <row r="69" spans="1:8" x14ac:dyDescent="0.3">
      <c r="A69" s="2">
        <v>43265</v>
      </c>
      <c r="B69" s="7">
        <v>14.52</v>
      </c>
      <c r="C69" s="7">
        <v>393.04</v>
      </c>
      <c r="D69" s="18"/>
      <c r="E69" s="22">
        <f t="shared" si="0"/>
        <v>-1.204833851617448E-2</v>
      </c>
      <c r="F69" s="22">
        <f t="shared" si="1"/>
        <v>1.22619258315965E-2</v>
      </c>
      <c r="G69" s="18"/>
      <c r="H69" s="23"/>
    </row>
    <row r="70" spans="1:8" x14ac:dyDescent="0.3">
      <c r="A70" s="2">
        <v>43266</v>
      </c>
      <c r="B70" s="7">
        <v>14.308</v>
      </c>
      <c r="C70" s="7">
        <v>389.13</v>
      </c>
      <c r="D70" s="18"/>
      <c r="E70" s="22">
        <f t="shared" si="0"/>
        <v>-1.4708187999878728E-2</v>
      </c>
      <c r="F70" s="22">
        <f t="shared" si="1"/>
        <v>-9.9979098397014621E-3</v>
      </c>
      <c r="G70" s="18"/>
      <c r="H70" s="19"/>
    </row>
    <row r="71" spans="1:8" x14ac:dyDescent="0.3">
      <c r="A71" s="2">
        <v>43269</v>
      </c>
      <c r="B71" s="7">
        <v>14.356</v>
      </c>
      <c r="C71" s="7">
        <v>385.91</v>
      </c>
      <c r="D71" s="18"/>
      <c r="E71" s="22">
        <f t="shared" si="0"/>
        <v>3.3491518885896219E-3</v>
      </c>
      <c r="F71" s="22">
        <f t="shared" si="1"/>
        <v>-8.309296363785787E-3</v>
      </c>
      <c r="G71" s="18"/>
      <c r="H71" s="23"/>
    </row>
    <row r="72" spans="1:8" x14ac:dyDescent="0.3">
      <c r="A72" s="2">
        <v>43270</v>
      </c>
      <c r="B72" s="7">
        <v>14.465999999999999</v>
      </c>
      <c r="C72" s="7">
        <v>383.21</v>
      </c>
      <c r="D72" s="18"/>
      <c r="E72" s="22">
        <f t="shared" ref="E72:E135" si="2">+LN(B72/B71)</f>
        <v>7.6330951417282215E-3</v>
      </c>
      <c r="F72" s="22">
        <f t="shared" ref="F72:F135" si="3">+LN(C72/C71)</f>
        <v>-7.0210398672928337E-3</v>
      </c>
      <c r="G72" s="18"/>
      <c r="H72" s="23"/>
    </row>
    <row r="73" spans="1:8" x14ac:dyDescent="0.3">
      <c r="A73" s="2">
        <v>43271</v>
      </c>
      <c r="B73" s="7">
        <v>14.866</v>
      </c>
      <c r="C73" s="7">
        <v>384.29</v>
      </c>
      <c r="D73" s="18"/>
      <c r="E73" s="22">
        <f t="shared" si="2"/>
        <v>2.7275657876012698E-2</v>
      </c>
      <c r="F73" s="22">
        <f t="shared" si="3"/>
        <v>2.8143341051278001E-3</v>
      </c>
      <c r="G73" s="18"/>
      <c r="H73" s="23"/>
    </row>
    <row r="74" spans="1:8" x14ac:dyDescent="0.3">
      <c r="A74" s="2">
        <v>43272</v>
      </c>
      <c r="B74" s="7">
        <v>14.384</v>
      </c>
      <c r="C74" s="7">
        <v>380.85</v>
      </c>
      <c r="D74" s="18"/>
      <c r="E74" s="22">
        <f t="shared" si="2"/>
        <v>-3.2960248573837246E-2</v>
      </c>
      <c r="F74" s="22">
        <f t="shared" si="3"/>
        <v>-8.9918790759435409E-3</v>
      </c>
      <c r="G74" s="18"/>
      <c r="H74" s="19"/>
    </row>
    <row r="75" spans="1:8" x14ac:dyDescent="0.3">
      <c r="A75" s="2">
        <v>43273</v>
      </c>
      <c r="B75" s="7">
        <v>14.538</v>
      </c>
      <c r="C75" s="7">
        <v>385.01</v>
      </c>
      <c r="D75" s="18"/>
      <c r="E75" s="22">
        <f t="shared" si="2"/>
        <v>1.0649433333179179E-2</v>
      </c>
      <c r="F75" s="22">
        <f t="shared" si="3"/>
        <v>1.0863711157641842E-2</v>
      </c>
      <c r="G75" s="18"/>
      <c r="H75" s="23"/>
    </row>
    <row r="76" spans="1:8" x14ac:dyDescent="0.3">
      <c r="A76" s="2">
        <v>43276</v>
      </c>
      <c r="B76" s="7">
        <v>14.257999999999999</v>
      </c>
      <c r="C76" s="7">
        <v>377.05</v>
      </c>
      <c r="D76" s="18"/>
      <c r="E76" s="22">
        <f t="shared" si="2"/>
        <v>-1.9447758367007031E-2</v>
      </c>
      <c r="F76" s="22">
        <f t="shared" si="3"/>
        <v>-2.0891503327782956E-2</v>
      </c>
      <c r="G76" s="18"/>
      <c r="H76" s="19"/>
    </row>
    <row r="77" spans="1:8" x14ac:dyDescent="0.3">
      <c r="A77" s="2">
        <v>43277</v>
      </c>
      <c r="B77" s="7">
        <v>14.13</v>
      </c>
      <c r="C77" s="7">
        <v>377.25</v>
      </c>
      <c r="D77" s="18"/>
      <c r="E77" s="22">
        <f t="shared" si="2"/>
        <v>-9.0179559990005258E-3</v>
      </c>
      <c r="F77" s="22">
        <f t="shared" si="3"/>
        <v>5.3029299930215331E-4</v>
      </c>
      <c r="G77" s="18"/>
      <c r="H77" s="23"/>
    </row>
    <row r="78" spans="1:8" x14ac:dyDescent="0.3">
      <c r="A78" s="2">
        <v>43278</v>
      </c>
      <c r="B78" s="7">
        <v>13.875999999999999</v>
      </c>
      <c r="C78" s="7">
        <v>379.97</v>
      </c>
      <c r="D78" s="18"/>
      <c r="E78" s="22">
        <f t="shared" si="2"/>
        <v>-1.8139467588932943E-2</v>
      </c>
      <c r="F78" s="22">
        <f t="shared" si="3"/>
        <v>7.1842045875446688E-3</v>
      </c>
      <c r="G78" s="18"/>
      <c r="H78" s="23"/>
    </row>
    <row r="79" spans="1:8" x14ac:dyDescent="0.3">
      <c r="A79" s="2">
        <v>43279</v>
      </c>
      <c r="B79" s="7">
        <v>14.074</v>
      </c>
      <c r="C79" s="7">
        <v>376.87</v>
      </c>
      <c r="D79" s="18"/>
      <c r="E79" s="22">
        <f t="shared" si="2"/>
        <v>1.4168394436853861E-2</v>
      </c>
      <c r="F79" s="22">
        <f t="shared" si="3"/>
        <v>-8.1920018404020856E-3</v>
      </c>
      <c r="G79" s="18"/>
      <c r="H79" s="19"/>
    </row>
    <row r="80" spans="1:8" x14ac:dyDescent="0.3">
      <c r="A80" s="2">
        <v>43280</v>
      </c>
      <c r="B80" s="7">
        <v>14.295999999999999</v>
      </c>
      <c r="C80" s="7">
        <v>379.93</v>
      </c>
      <c r="D80" s="18"/>
      <c r="E80" s="22">
        <f t="shared" si="2"/>
        <v>1.5650654312769626E-2</v>
      </c>
      <c r="F80" s="22">
        <f t="shared" si="3"/>
        <v>8.0867248301718236E-3</v>
      </c>
      <c r="G80" s="18"/>
      <c r="H80" s="19"/>
    </row>
    <row r="81" spans="1:8" x14ac:dyDescent="0.3">
      <c r="A81" s="2">
        <v>43283</v>
      </c>
      <c r="B81" s="7">
        <v>14.244</v>
      </c>
      <c r="C81" s="7">
        <v>376.75</v>
      </c>
      <c r="D81" s="18"/>
      <c r="E81" s="22">
        <f t="shared" si="2"/>
        <v>-3.6440124415955521E-3</v>
      </c>
      <c r="F81" s="22">
        <f t="shared" si="3"/>
        <v>-8.4051877186678663E-3</v>
      </c>
      <c r="G81" s="18"/>
      <c r="H81" s="23"/>
    </row>
    <row r="82" spans="1:8" x14ac:dyDescent="0.3">
      <c r="A82" s="2">
        <v>43284</v>
      </c>
      <c r="B82" s="7">
        <v>14.67</v>
      </c>
      <c r="C82" s="7">
        <v>379.81</v>
      </c>
      <c r="D82" s="18"/>
      <c r="E82" s="22">
        <f t="shared" si="2"/>
        <v>2.9468826739359116E-2</v>
      </c>
      <c r="F82" s="22">
        <f t="shared" si="3"/>
        <v>8.0892901721443533E-3</v>
      </c>
      <c r="G82" s="18"/>
      <c r="H82" s="19"/>
    </row>
    <row r="83" spans="1:8" x14ac:dyDescent="0.3">
      <c r="A83" s="2">
        <v>43285</v>
      </c>
      <c r="B83" s="7">
        <v>14.638</v>
      </c>
      <c r="C83" s="7">
        <v>380.05</v>
      </c>
      <c r="D83" s="18"/>
      <c r="E83" s="22">
        <f t="shared" si="2"/>
        <v>-2.1837049758549731E-3</v>
      </c>
      <c r="F83" s="22">
        <f t="shared" si="3"/>
        <v>6.3169533330031697E-4</v>
      </c>
      <c r="G83" s="18"/>
      <c r="H83" s="23"/>
    </row>
    <row r="84" spans="1:8" x14ac:dyDescent="0.3">
      <c r="A84" s="2">
        <v>43286</v>
      </c>
      <c r="B84" s="7">
        <v>14.683999999999999</v>
      </c>
      <c r="C84" s="7">
        <v>381.59</v>
      </c>
      <c r="D84" s="18"/>
      <c r="E84" s="22">
        <f t="shared" si="2"/>
        <v>3.1375784555524727E-3</v>
      </c>
      <c r="F84" s="22">
        <f t="shared" si="3"/>
        <v>4.0439107679792969E-3</v>
      </c>
      <c r="G84" s="18"/>
      <c r="H84" s="23"/>
    </row>
    <row r="85" spans="1:8" x14ac:dyDescent="0.3">
      <c r="A85" s="2">
        <v>43287</v>
      </c>
      <c r="B85" s="7">
        <v>14.688000000000001</v>
      </c>
      <c r="C85" s="7">
        <v>382.36</v>
      </c>
      <c r="D85" s="18"/>
      <c r="E85" s="22">
        <f t="shared" si="2"/>
        <v>2.7236824354688583E-4</v>
      </c>
      <c r="F85" s="22">
        <f t="shared" si="3"/>
        <v>2.0158394155329463E-3</v>
      </c>
      <c r="G85" s="18"/>
      <c r="H85" s="23"/>
    </row>
    <row r="86" spans="1:8" x14ac:dyDescent="0.3">
      <c r="A86" s="2">
        <v>43290</v>
      </c>
      <c r="B86" s="7">
        <v>14.827999999999999</v>
      </c>
      <c r="C86" s="7">
        <v>384.59</v>
      </c>
      <c r="D86" s="18"/>
      <c r="E86" s="22">
        <f t="shared" si="2"/>
        <v>9.4864514103510794E-3</v>
      </c>
      <c r="F86" s="22">
        <f t="shared" si="3"/>
        <v>5.8152585810428816E-3</v>
      </c>
      <c r="G86" s="18"/>
      <c r="H86" s="23"/>
    </row>
    <row r="87" spans="1:8" x14ac:dyDescent="0.3">
      <c r="A87" s="2">
        <v>43291</v>
      </c>
      <c r="B87" s="7">
        <v>14.59</v>
      </c>
      <c r="C87" s="7">
        <v>386.25</v>
      </c>
      <c r="D87" s="18"/>
      <c r="E87" s="22">
        <f t="shared" si="2"/>
        <v>-1.6180922753791498E-2</v>
      </c>
      <c r="F87" s="22">
        <f t="shared" si="3"/>
        <v>4.3069964353503621E-3</v>
      </c>
      <c r="G87" s="18"/>
      <c r="H87" s="23"/>
    </row>
    <row r="88" spans="1:8" x14ac:dyDescent="0.3">
      <c r="A88" s="2">
        <v>43292</v>
      </c>
      <c r="B88" s="7">
        <v>14.32</v>
      </c>
      <c r="C88" s="7">
        <v>381.4</v>
      </c>
      <c r="D88" s="18"/>
      <c r="E88" s="22">
        <f t="shared" si="2"/>
        <v>-1.867920100219464E-2</v>
      </c>
      <c r="F88" s="22">
        <f t="shared" si="3"/>
        <v>-1.2636135045636578E-2</v>
      </c>
      <c r="G88" s="18"/>
      <c r="H88" s="19"/>
    </row>
    <row r="89" spans="1:8" x14ac:dyDescent="0.3">
      <c r="A89" s="2">
        <v>43293</v>
      </c>
      <c r="B89" s="7">
        <v>14.33</v>
      </c>
      <c r="C89" s="7">
        <v>384.37</v>
      </c>
      <c r="D89" s="18"/>
      <c r="E89" s="22">
        <f t="shared" si="2"/>
        <v>6.9808030758093187E-4</v>
      </c>
      <c r="F89" s="22">
        <f t="shared" si="3"/>
        <v>7.7569371797760285E-3</v>
      </c>
      <c r="G89" s="18"/>
      <c r="H89" s="23"/>
    </row>
    <row r="90" spans="1:8" x14ac:dyDescent="0.3">
      <c r="A90" s="2">
        <v>43294</v>
      </c>
      <c r="B90" s="7">
        <v>14.282</v>
      </c>
      <c r="C90" s="7">
        <v>385.03</v>
      </c>
      <c r="D90" s="18"/>
      <c r="E90" s="22">
        <f t="shared" si="2"/>
        <v>-3.3552387131621994E-3</v>
      </c>
      <c r="F90" s="22">
        <f t="shared" si="3"/>
        <v>1.7156229838443493E-3</v>
      </c>
      <c r="G90" s="18"/>
      <c r="H90" s="23"/>
    </row>
    <row r="91" spans="1:8" x14ac:dyDescent="0.3">
      <c r="A91" s="2">
        <v>43297</v>
      </c>
      <c r="B91" s="7">
        <v>14.316000000000001</v>
      </c>
      <c r="C91" s="7">
        <v>384.05</v>
      </c>
      <c r="D91" s="18"/>
      <c r="E91" s="22">
        <f t="shared" si="2"/>
        <v>2.3777897768611682E-3</v>
      </c>
      <c r="F91" s="22">
        <f t="shared" si="3"/>
        <v>-2.5485008852478399E-3</v>
      </c>
      <c r="G91" s="18"/>
      <c r="H91" s="19"/>
    </row>
    <row r="92" spans="1:8" x14ac:dyDescent="0.3">
      <c r="A92" s="2">
        <v>43298</v>
      </c>
      <c r="B92" s="7">
        <v>14.385999999999999</v>
      </c>
      <c r="C92" s="7">
        <v>384.98</v>
      </c>
      <c r="D92" s="18"/>
      <c r="E92" s="22">
        <f t="shared" si="2"/>
        <v>4.8777185413849157E-3</v>
      </c>
      <c r="F92" s="22">
        <f t="shared" si="3"/>
        <v>2.4186324417984828E-3</v>
      </c>
      <c r="G92" s="18"/>
      <c r="H92" s="19"/>
    </row>
    <row r="93" spans="1:8" x14ac:dyDescent="0.3">
      <c r="A93" s="2">
        <v>43299</v>
      </c>
      <c r="B93" s="7">
        <v>14.17</v>
      </c>
      <c r="C93" s="7">
        <v>387.06</v>
      </c>
      <c r="D93" s="18"/>
      <c r="E93" s="22">
        <f t="shared" si="2"/>
        <v>-1.5128457742575336E-2</v>
      </c>
      <c r="F93" s="22">
        <f t="shared" si="3"/>
        <v>5.3883348857157931E-3</v>
      </c>
      <c r="G93" s="18"/>
      <c r="H93" s="23"/>
    </row>
    <row r="94" spans="1:8" x14ac:dyDescent="0.3">
      <c r="A94" s="2">
        <v>43300</v>
      </c>
      <c r="B94" s="7">
        <v>13.944000000000001</v>
      </c>
      <c r="C94" s="7">
        <v>386.18</v>
      </c>
      <c r="D94" s="18"/>
      <c r="E94" s="22">
        <f t="shared" si="2"/>
        <v>-1.6077745484869215E-2</v>
      </c>
      <c r="F94" s="22">
        <f t="shared" si="3"/>
        <v>-2.2761377578126886E-3</v>
      </c>
      <c r="G94" s="18"/>
      <c r="H94" s="23"/>
    </row>
    <row r="95" spans="1:8" x14ac:dyDescent="0.3">
      <c r="A95" s="2">
        <v>43301</v>
      </c>
      <c r="B95" s="7">
        <v>13.96</v>
      </c>
      <c r="C95" s="7">
        <v>385.62</v>
      </c>
      <c r="D95" s="18"/>
      <c r="E95" s="22">
        <f t="shared" si="2"/>
        <v>1.1467891165066004E-3</v>
      </c>
      <c r="F95" s="22">
        <f t="shared" si="3"/>
        <v>-1.4511534031428851E-3</v>
      </c>
      <c r="G95" s="18"/>
      <c r="H95" s="19"/>
    </row>
    <row r="96" spans="1:8" x14ac:dyDescent="0.3">
      <c r="A96" s="2">
        <v>43304</v>
      </c>
      <c r="B96" s="7">
        <v>14.016</v>
      </c>
      <c r="C96" s="7">
        <v>384.88</v>
      </c>
      <c r="D96" s="18"/>
      <c r="E96" s="22">
        <f t="shared" si="2"/>
        <v>4.0034368598091587E-3</v>
      </c>
      <c r="F96" s="22">
        <f t="shared" si="3"/>
        <v>-1.9208312200515532E-3</v>
      </c>
      <c r="G96" s="18"/>
      <c r="H96" s="19"/>
    </row>
    <row r="97" spans="1:8" x14ac:dyDescent="0.3">
      <c r="A97" s="2">
        <v>43305</v>
      </c>
      <c r="B97" s="7">
        <v>14.513999999999999</v>
      </c>
      <c r="C97" s="7">
        <v>388.18</v>
      </c>
      <c r="D97" s="18"/>
      <c r="E97" s="22">
        <f t="shared" si="2"/>
        <v>3.4914166661909461E-2</v>
      </c>
      <c r="F97" s="22">
        <f t="shared" si="3"/>
        <v>8.5375521813827286E-3</v>
      </c>
      <c r="G97" s="18"/>
      <c r="H97" s="19"/>
    </row>
    <row r="98" spans="1:8" x14ac:dyDescent="0.3">
      <c r="A98" s="2">
        <v>43306</v>
      </c>
      <c r="B98" s="7">
        <v>14.522</v>
      </c>
      <c r="C98" s="7">
        <v>387.17</v>
      </c>
      <c r="D98" s="18"/>
      <c r="E98" s="22">
        <f t="shared" si="2"/>
        <v>5.510401021098743E-4</v>
      </c>
      <c r="F98" s="22">
        <f t="shared" si="3"/>
        <v>-2.605276510681113E-3</v>
      </c>
      <c r="G98" s="18"/>
      <c r="H98" s="19"/>
    </row>
    <row r="99" spans="1:8" x14ac:dyDescent="0.3">
      <c r="A99" s="2">
        <v>43307</v>
      </c>
      <c r="B99" s="7">
        <v>14.734</v>
      </c>
      <c r="C99" s="7">
        <v>390.53</v>
      </c>
      <c r="D99" s="18"/>
      <c r="E99" s="22">
        <f t="shared" si="2"/>
        <v>1.4493007302566824E-2</v>
      </c>
      <c r="F99" s="22">
        <f t="shared" si="3"/>
        <v>8.6409178508502424E-3</v>
      </c>
      <c r="G99" s="18"/>
      <c r="H99" s="19"/>
    </row>
    <row r="100" spans="1:8" x14ac:dyDescent="0.3">
      <c r="A100" s="2">
        <v>43308</v>
      </c>
      <c r="B100" s="7">
        <v>14.917999999999999</v>
      </c>
      <c r="C100" s="7">
        <v>392.08</v>
      </c>
      <c r="D100" s="18"/>
      <c r="E100" s="22">
        <f t="shared" si="2"/>
        <v>1.2410789272349591E-2</v>
      </c>
      <c r="F100" s="22">
        <f t="shared" si="3"/>
        <v>3.9611096885417609E-3</v>
      </c>
      <c r="G100" s="18"/>
      <c r="H100" s="23"/>
    </row>
    <row r="101" spans="1:8" x14ac:dyDescent="0.3">
      <c r="A101" s="2">
        <v>43311</v>
      </c>
      <c r="B101" s="7">
        <v>15.004</v>
      </c>
      <c r="C101" s="7">
        <v>390.92</v>
      </c>
      <c r="D101" s="18"/>
      <c r="E101" s="22">
        <f t="shared" si="2"/>
        <v>5.748294686669435E-3</v>
      </c>
      <c r="F101" s="22">
        <f t="shared" si="3"/>
        <v>-2.9629651306569606E-3</v>
      </c>
      <c r="G101" s="18"/>
      <c r="H101" s="19"/>
    </row>
    <row r="102" spans="1:8" x14ac:dyDescent="0.3">
      <c r="A102" s="2">
        <v>43312</v>
      </c>
      <c r="B102" s="7">
        <v>15.164</v>
      </c>
      <c r="C102" s="7">
        <v>391.61</v>
      </c>
      <c r="D102" s="18"/>
      <c r="E102" s="22">
        <f t="shared" si="2"/>
        <v>1.0607365434447456E-2</v>
      </c>
      <c r="F102" s="22">
        <f t="shared" si="3"/>
        <v>1.763511121166755E-3</v>
      </c>
      <c r="G102" s="18"/>
      <c r="H102" s="23"/>
    </row>
    <row r="103" spans="1:8" x14ac:dyDescent="0.3">
      <c r="A103" s="2">
        <v>43313</v>
      </c>
      <c r="B103" s="7">
        <v>14.86</v>
      </c>
      <c r="C103" s="7">
        <v>389.84</v>
      </c>
      <c r="D103" s="18"/>
      <c r="E103" s="22">
        <f t="shared" si="2"/>
        <v>-2.0251158364475285E-2</v>
      </c>
      <c r="F103" s="22">
        <f t="shared" si="3"/>
        <v>-4.5300480565511995E-3</v>
      </c>
      <c r="G103" s="18"/>
      <c r="H103" s="23"/>
    </row>
    <row r="104" spans="1:8" x14ac:dyDescent="0.3">
      <c r="A104" s="2">
        <v>43314</v>
      </c>
      <c r="B104" s="7">
        <v>14.226000000000001</v>
      </c>
      <c r="C104" s="7">
        <v>386.64</v>
      </c>
      <c r="D104" s="18"/>
      <c r="E104" s="22">
        <f t="shared" si="2"/>
        <v>-4.3601762978289535E-2</v>
      </c>
      <c r="F104" s="22">
        <f t="shared" si="3"/>
        <v>-8.2423709984220696E-3</v>
      </c>
      <c r="G104" s="18"/>
      <c r="H104" s="23"/>
    </row>
    <row r="105" spans="1:8" x14ac:dyDescent="0.3">
      <c r="A105" s="2">
        <v>43315</v>
      </c>
      <c r="B105" s="7">
        <v>14.394</v>
      </c>
      <c r="C105" s="7">
        <v>389.16</v>
      </c>
      <c r="D105" s="18"/>
      <c r="E105" s="22">
        <f t="shared" si="2"/>
        <v>1.1740176774288966E-2</v>
      </c>
      <c r="F105" s="22">
        <f t="shared" si="3"/>
        <v>6.4965425703984118E-3</v>
      </c>
      <c r="G105" s="18"/>
      <c r="H105" s="23"/>
    </row>
    <row r="106" spans="1:8" x14ac:dyDescent="0.3">
      <c r="A106" s="2">
        <v>43318</v>
      </c>
      <c r="B106" s="7">
        <v>14.378</v>
      </c>
      <c r="C106" s="7">
        <v>388.66</v>
      </c>
      <c r="D106" s="18"/>
      <c r="E106" s="22">
        <f t="shared" si="2"/>
        <v>-1.1121925239327823E-3</v>
      </c>
      <c r="F106" s="22">
        <f t="shared" si="3"/>
        <v>-1.2856446706695003E-3</v>
      </c>
      <c r="G106" s="18"/>
      <c r="H106" s="23"/>
    </row>
    <row r="107" spans="1:8" x14ac:dyDescent="0.3">
      <c r="A107" s="2">
        <v>43319</v>
      </c>
      <c r="B107" s="7">
        <v>14.792</v>
      </c>
      <c r="C107" s="7">
        <v>390.49</v>
      </c>
      <c r="D107" s="18"/>
      <c r="E107" s="22">
        <f t="shared" si="2"/>
        <v>2.8387233523143988E-2</v>
      </c>
      <c r="F107" s="22">
        <f t="shared" si="3"/>
        <v>4.6974353206656171E-3</v>
      </c>
      <c r="G107" s="18"/>
      <c r="H107" s="23"/>
    </row>
    <row r="108" spans="1:8" x14ac:dyDescent="0.3">
      <c r="A108" s="2">
        <v>43320</v>
      </c>
      <c r="B108" s="7">
        <v>14.74</v>
      </c>
      <c r="C108" s="7">
        <v>389.69</v>
      </c>
      <c r="D108" s="18"/>
      <c r="E108" s="22">
        <f t="shared" si="2"/>
        <v>-3.5216073236330964E-3</v>
      </c>
      <c r="F108" s="22">
        <f t="shared" si="3"/>
        <v>-2.0508095064933219E-3</v>
      </c>
      <c r="G108" s="18"/>
      <c r="H108" s="19"/>
    </row>
    <row r="109" spans="1:8" x14ac:dyDescent="0.3">
      <c r="A109" s="2">
        <v>43321</v>
      </c>
      <c r="B109" s="7">
        <v>14.46</v>
      </c>
      <c r="C109" s="7">
        <v>390.05</v>
      </c>
      <c r="D109" s="18"/>
      <c r="E109" s="22">
        <f t="shared" si="2"/>
        <v>-1.9178670030571828E-2</v>
      </c>
      <c r="F109" s="22">
        <f t="shared" si="3"/>
        <v>9.2338478359244903E-4</v>
      </c>
      <c r="G109" s="18"/>
      <c r="H109" s="19"/>
    </row>
    <row r="110" spans="1:8" x14ac:dyDescent="0.3">
      <c r="A110" s="2">
        <v>43322</v>
      </c>
      <c r="B110" s="7">
        <v>13.776</v>
      </c>
      <c r="C110" s="7">
        <v>385.86</v>
      </c>
      <c r="D110" s="18"/>
      <c r="E110" s="22">
        <f t="shared" si="2"/>
        <v>-4.8458269045243696E-2</v>
      </c>
      <c r="F110" s="22">
        <f t="shared" si="3"/>
        <v>-1.0800326659495364E-2</v>
      </c>
      <c r="G110" s="18"/>
      <c r="H110" s="23"/>
    </row>
    <row r="111" spans="1:8" x14ac:dyDescent="0.3">
      <c r="A111" s="2">
        <v>43325</v>
      </c>
      <c r="B111" s="7">
        <v>13.42</v>
      </c>
      <c r="C111" s="7">
        <v>384.91</v>
      </c>
      <c r="D111" s="18"/>
      <c r="E111" s="22">
        <f t="shared" si="2"/>
        <v>-2.6181816141839204E-2</v>
      </c>
      <c r="F111" s="22">
        <f t="shared" si="3"/>
        <v>-2.4650686483937674E-3</v>
      </c>
      <c r="G111" s="18"/>
      <c r="H111" s="23"/>
    </row>
    <row r="112" spans="1:8" x14ac:dyDescent="0.3">
      <c r="A112" s="2">
        <v>43326</v>
      </c>
      <c r="B112" s="7">
        <v>13.146000000000001</v>
      </c>
      <c r="C112" s="7">
        <v>384.92</v>
      </c>
      <c r="D112" s="18"/>
      <c r="E112" s="22">
        <f t="shared" si="2"/>
        <v>-2.062860170215117E-2</v>
      </c>
      <c r="F112" s="22">
        <f t="shared" si="3"/>
        <v>2.5979761766994159E-5</v>
      </c>
      <c r="G112" s="18"/>
      <c r="H112" s="23"/>
    </row>
    <row r="113" spans="1:8" x14ac:dyDescent="0.3">
      <c r="A113" s="2">
        <v>43328</v>
      </c>
      <c r="B113" s="7">
        <v>13.002000000000001</v>
      </c>
      <c r="C113" s="7">
        <v>381.43</v>
      </c>
      <c r="D113" s="18"/>
      <c r="E113" s="22">
        <f t="shared" si="2"/>
        <v>-1.1014338059107438E-2</v>
      </c>
      <c r="F113" s="22">
        <f t="shared" si="3"/>
        <v>-9.1081728378797893E-3</v>
      </c>
      <c r="G113" s="18"/>
      <c r="H113" s="19"/>
    </row>
    <row r="114" spans="1:8" x14ac:dyDescent="0.3">
      <c r="A114" s="2">
        <v>43329</v>
      </c>
      <c r="B114" s="7">
        <v>12.94</v>
      </c>
      <c r="C114" s="7">
        <v>381.06</v>
      </c>
      <c r="D114" s="18"/>
      <c r="E114" s="22">
        <f t="shared" si="2"/>
        <v>-4.7799027095226055E-3</v>
      </c>
      <c r="F114" s="22">
        <f t="shared" si="3"/>
        <v>-9.7050460738183056E-4</v>
      </c>
      <c r="G114" s="18"/>
      <c r="H114" s="23"/>
    </row>
    <row r="115" spans="1:8" x14ac:dyDescent="0.3">
      <c r="A115" s="2">
        <v>43332</v>
      </c>
      <c r="B115" s="7">
        <v>12.907999999999999</v>
      </c>
      <c r="C115" s="7">
        <v>383.23</v>
      </c>
      <c r="D115" s="18"/>
      <c r="E115" s="22">
        <f t="shared" si="2"/>
        <v>-2.4760148830390853E-3</v>
      </c>
      <c r="F115" s="22">
        <f t="shared" si="3"/>
        <v>5.678488089622423E-3</v>
      </c>
      <c r="G115" s="18"/>
      <c r="H115" s="23"/>
    </row>
    <row r="116" spans="1:8" x14ac:dyDescent="0.3">
      <c r="A116" s="2">
        <v>43333</v>
      </c>
      <c r="B116" s="7">
        <v>13.182</v>
      </c>
      <c r="C116" s="7">
        <v>384.15</v>
      </c>
      <c r="D116" s="18"/>
      <c r="E116" s="22">
        <f t="shared" si="2"/>
        <v>2.100498844081277E-2</v>
      </c>
      <c r="F116" s="22">
        <f t="shared" si="3"/>
        <v>2.3977701810829989E-3</v>
      </c>
      <c r="G116" s="18"/>
      <c r="H116" s="23"/>
    </row>
    <row r="117" spans="1:8" x14ac:dyDescent="0.3">
      <c r="A117" s="2">
        <v>43334</v>
      </c>
      <c r="B117" s="7">
        <v>13.276</v>
      </c>
      <c r="C117" s="7">
        <v>384.02</v>
      </c>
      <c r="D117" s="18"/>
      <c r="E117" s="22">
        <f t="shared" si="2"/>
        <v>7.1056312271999735E-3</v>
      </c>
      <c r="F117" s="22">
        <f t="shared" si="3"/>
        <v>-3.3846674887341168E-4</v>
      </c>
      <c r="G117" s="18"/>
      <c r="H117" s="19"/>
    </row>
    <row r="118" spans="1:8" x14ac:dyDescent="0.3">
      <c r="A118" s="2">
        <v>43335</v>
      </c>
      <c r="B118" s="7">
        <v>13.125999999999999</v>
      </c>
      <c r="C118" s="7">
        <v>383.38</v>
      </c>
      <c r="D118" s="18"/>
      <c r="E118" s="22">
        <f t="shared" si="2"/>
        <v>-1.1362897806197167E-2</v>
      </c>
      <c r="F118" s="22">
        <f t="shared" si="3"/>
        <v>-1.6679701547562375E-3</v>
      </c>
      <c r="G118" s="18"/>
      <c r="H118" s="23"/>
    </row>
    <row r="119" spans="1:8" x14ac:dyDescent="0.3">
      <c r="A119" s="2">
        <v>43336</v>
      </c>
      <c r="B119" s="7">
        <v>13.196</v>
      </c>
      <c r="C119" s="7">
        <v>383.56</v>
      </c>
      <c r="D119" s="18"/>
      <c r="E119" s="22">
        <f t="shared" si="2"/>
        <v>5.3187573148040044E-3</v>
      </c>
      <c r="F119" s="22">
        <f t="shared" si="3"/>
        <v>4.6939787546625199E-4</v>
      </c>
      <c r="G119" s="18"/>
      <c r="H119" s="19"/>
    </row>
    <row r="120" spans="1:8" x14ac:dyDescent="0.3">
      <c r="A120" s="2">
        <v>43339</v>
      </c>
      <c r="B120" s="7">
        <v>13.016</v>
      </c>
      <c r="C120" s="7">
        <v>385.57</v>
      </c>
      <c r="D120" s="18"/>
      <c r="E120" s="22">
        <f t="shared" si="2"/>
        <v>-1.3734383449598252E-2</v>
      </c>
      <c r="F120" s="22">
        <f t="shared" si="3"/>
        <v>5.2266965943931157E-3</v>
      </c>
      <c r="G120" s="18"/>
      <c r="H120" s="23"/>
    </row>
    <row r="121" spans="1:8" x14ac:dyDescent="0.3">
      <c r="A121" s="2">
        <v>43340</v>
      </c>
      <c r="B121" s="7">
        <v>12.676</v>
      </c>
      <c r="C121" s="7">
        <v>385.46</v>
      </c>
      <c r="D121" s="18"/>
      <c r="E121" s="22">
        <f t="shared" si="2"/>
        <v>-2.6468928088062327E-2</v>
      </c>
      <c r="F121" s="22">
        <f t="shared" si="3"/>
        <v>-2.8533260896808284E-4</v>
      </c>
      <c r="G121" s="18"/>
      <c r="H121" s="19"/>
    </row>
    <row r="122" spans="1:8" x14ac:dyDescent="0.3">
      <c r="A122" s="2">
        <v>43341</v>
      </c>
      <c r="B122" s="7">
        <v>12.726000000000001</v>
      </c>
      <c r="C122" s="7">
        <v>386.58</v>
      </c>
      <c r="D122" s="18"/>
      <c r="E122" s="22">
        <f t="shared" si="2"/>
        <v>3.9367029819260858E-3</v>
      </c>
      <c r="F122" s="22">
        <f t="shared" si="3"/>
        <v>2.9014061077006848E-3</v>
      </c>
      <c r="G122" s="18"/>
      <c r="H122" s="19"/>
    </row>
    <row r="123" spans="1:8" x14ac:dyDescent="0.3">
      <c r="A123" s="2">
        <v>43342</v>
      </c>
      <c r="B123" s="7">
        <v>12.598000000000001</v>
      </c>
      <c r="C123" s="7">
        <v>385.36</v>
      </c>
      <c r="D123" s="18"/>
      <c r="E123" s="22">
        <f t="shared" si="2"/>
        <v>-1.0109073610863118E-2</v>
      </c>
      <c r="F123" s="22">
        <f t="shared" si="3"/>
        <v>-3.1608700566406172E-3</v>
      </c>
      <c r="G123" s="18"/>
      <c r="H123" s="19"/>
    </row>
    <row r="124" spans="1:8" x14ac:dyDescent="0.3">
      <c r="A124" s="2">
        <v>43343</v>
      </c>
      <c r="B124" s="7">
        <v>12.433999999999999</v>
      </c>
      <c r="C124" s="7">
        <v>382.26</v>
      </c>
      <c r="D124" s="18"/>
      <c r="E124" s="22">
        <f t="shared" si="2"/>
        <v>-1.3103415352591604E-2</v>
      </c>
      <c r="F124" s="22">
        <f t="shared" si="3"/>
        <v>-8.076956965513615E-3</v>
      </c>
      <c r="G124" s="18"/>
      <c r="H124" s="23"/>
    </row>
    <row r="125" spans="1:8" x14ac:dyDescent="0.3">
      <c r="A125" s="2">
        <v>43346</v>
      </c>
      <c r="B125" s="7">
        <v>12.492000000000001</v>
      </c>
      <c r="C125" s="7">
        <v>382.51</v>
      </c>
      <c r="D125" s="18"/>
      <c r="E125" s="22">
        <f t="shared" si="2"/>
        <v>4.6537835736864481E-3</v>
      </c>
      <c r="F125" s="22">
        <f t="shared" si="3"/>
        <v>6.5379135924545004E-4</v>
      </c>
      <c r="G125" s="18"/>
      <c r="H125" s="19"/>
    </row>
    <row r="126" spans="1:8" x14ac:dyDescent="0.3">
      <c r="A126" s="2">
        <v>43347</v>
      </c>
      <c r="B126" s="7">
        <v>13</v>
      </c>
      <c r="C126" s="7">
        <v>379.83</v>
      </c>
      <c r="D126" s="18"/>
      <c r="E126" s="22">
        <f t="shared" si="2"/>
        <v>3.9860918040704615E-2</v>
      </c>
      <c r="F126" s="22">
        <f t="shared" si="3"/>
        <v>-7.0310125154257729E-3</v>
      </c>
      <c r="G126" s="18"/>
      <c r="H126" s="19"/>
    </row>
    <row r="127" spans="1:8" x14ac:dyDescent="0.3">
      <c r="A127" s="2">
        <v>43348</v>
      </c>
      <c r="B127" s="7">
        <v>13.23</v>
      </c>
      <c r="C127" s="7">
        <v>375.68</v>
      </c>
      <c r="D127" s="18"/>
      <c r="E127" s="22">
        <f t="shared" si="2"/>
        <v>1.7537620665327561E-2</v>
      </c>
      <c r="F127" s="22">
        <f t="shared" si="3"/>
        <v>-1.0986067000594504E-2</v>
      </c>
      <c r="G127" s="18"/>
      <c r="H127" s="19"/>
    </row>
    <row r="128" spans="1:8" x14ac:dyDescent="0.3">
      <c r="A128" s="2">
        <v>43349</v>
      </c>
      <c r="B128" s="7">
        <v>13.087999999999999</v>
      </c>
      <c r="C128" s="7">
        <v>373.47</v>
      </c>
      <c r="D128" s="18"/>
      <c r="E128" s="22">
        <f t="shared" si="2"/>
        <v>-1.079119826647316E-2</v>
      </c>
      <c r="F128" s="22">
        <f t="shared" si="3"/>
        <v>-5.9000371378725583E-3</v>
      </c>
      <c r="G128" s="18"/>
      <c r="H128" s="19"/>
    </row>
    <row r="129" spans="1:8" x14ac:dyDescent="0.3">
      <c r="A129" s="2">
        <v>43350</v>
      </c>
      <c r="B129" s="7">
        <v>12.942</v>
      </c>
      <c r="C129" s="7">
        <v>373.77</v>
      </c>
      <c r="D129" s="18"/>
      <c r="E129" s="22">
        <f t="shared" si="2"/>
        <v>-1.1217943225316841E-2</v>
      </c>
      <c r="F129" s="22">
        <f t="shared" si="3"/>
        <v>8.0295491707724708E-4</v>
      </c>
      <c r="G129" s="18"/>
      <c r="H129" s="19"/>
    </row>
    <row r="130" spans="1:8" x14ac:dyDescent="0.3">
      <c r="A130" s="2">
        <v>43353</v>
      </c>
      <c r="B130" s="7">
        <v>13.545999999999999</v>
      </c>
      <c r="C130" s="7">
        <v>375.51</v>
      </c>
      <c r="D130" s="18"/>
      <c r="E130" s="22">
        <f t="shared" si="2"/>
        <v>4.5613464157637458E-2</v>
      </c>
      <c r="F130" s="22">
        <f t="shared" si="3"/>
        <v>4.6444670291603202E-3</v>
      </c>
      <c r="G130" s="18"/>
      <c r="H130" s="19"/>
    </row>
    <row r="131" spans="1:8" x14ac:dyDescent="0.3">
      <c r="A131" s="2">
        <v>43354</v>
      </c>
      <c r="B131" s="7">
        <v>13.378</v>
      </c>
      <c r="C131" s="7">
        <v>375.31</v>
      </c>
      <c r="D131" s="18"/>
      <c r="E131" s="22">
        <f t="shared" si="2"/>
        <v>-1.2479734096495606E-2</v>
      </c>
      <c r="F131" s="22">
        <f t="shared" si="3"/>
        <v>-5.3275087166131834E-4</v>
      </c>
      <c r="G131" s="18"/>
      <c r="H131" s="23"/>
    </row>
    <row r="132" spans="1:8" x14ac:dyDescent="0.3">
      <c r="A132" s="2">
        <v>43355</v>
      </c>
      <c r="B132" s="7">
        <v>13.34</v>
      </c>
      <c r="C132" s="7">
        <v>377.08</v>
      </c>
      <c r="D132" s="18"/>
      <c r="E132" s="22">
        <f t="shared" si="2"/>
        <v>-2.8445262087386878E-3</v>
      </c>
      <c r="F132" s="22">
        <f t="shared" si="3"/>
        <v>4.7050153915691789E-3</v>
      </c>
      <c r="G132" s="18"/>
      <c r="H132" s="19"/>
    </row>
    <row r="133" spans="1:8" x14ac:dyDescent="0.3">
      <c r="A133" s="2">
        <v>43356</v>
      </c>
      <c r="B133" s="7">
        <v>13.416</v>
      </c>
      <c r="C133" s="7">
        <v>376.52</v>
      </c>
      <c r="D133" s="18"/>
      <c r="E133" s="22">
        <f t="shared" si="2"/>
        <v>5.6809840334300504E-3</v>
      </c>
      <c r="F133" s="22">
        <f t="shared" si="3"/>
        <v>-1.4861998489301494E-3</v>
      </c>
      <c r="G133" s="18"/>
      <c r="H133" s="23"/>
    </row>
    <row r="134" spans="1:8" x14ac:dyDescent="0.3">
      <c r="A134" s="2">
        <v>43357</v>
      </c>
      <c r="B134" s="7">
        <v>13.385999999999999</v>
      </c>
      <c r="C134" s="7">
        <v>377.85</v>
      </c>
      <c r="D134" s="18"/>
      <c r="E134" s="22">
        <f t="shared" si="2"/>
        <v>-2.2386398424573636E-3</v>
      </c>
      <c r="F134" s="22">
        <f t="shared" si="3"/>
        <v>3.5261247877094171E-3</v>
      </c>
      <c r="G134" s="18"/>
      <c r="H134" s="19"/>
    </row>
    <row r="135" spans="1:8" x14ac:dyDescent="0.3">
      <c r="A135" s="2">
        <v>43360</v>
      </c>
      <c r="B135" s="7">
        <v>13.736000000000001</v>
      </c>
      <c r="C135" s="7">
        <v>378.31</v>
      </c>
      <c r="D135" s="18"/>
      <c r="E135" s="22">
        <f t="shared" si="2"/>
        <v>2.5810738916724127E-2</v>
      </c>
      <c r="F135" s="22">
        <f t="shared" si="3"/>
        <v>1.2166738699339549E-3</v>
      </c>
      <c r="G135" s="18"/>
      <c r="H135" s="19"/>
    </row>
    <row r="136" spans="1:8" x14ac:dyDescent="0.3">
      <c r="A136" s="2">
        <v>43361</v>
      </c>
      <c r="B136" s="7">
        <v>13.708</v>
      </c>
      <c r="C136" s="7">
        <v>378.73</v>
      </c>
      <c r="D136" s="18"/>
      <c r="E136" s="22">
        <f t="shared" ref="E136:E199" si="4">+LN(B136/B135)</f>
        <v>-2.0405195828120367E-3</v>
      </c>
      <c r="F136" s="22">
        <f t="shared" ref="F136:F199" si="5">+LN(C136/C135)</f>
        <v>1.1095848121400538E-3</v>
      </c>
      <c r="G136" s="18"/>
      <c r="H136" s="23"/>
    </row>
    <row r="137" spans="1:8" x14ac:dyDescent="0.3">
      <c r="A137" s="2">
        <v>43362</v>
      </c>
      <c r="B137" s="7">
        <v>13.904</v>
      </c>
      <c r="C137" s="7">
        <v>379.98</v>
      </c>
      <c r="D137" s="18"/>
      <c r="E137" s="22">
        <f t="shared" si="4"/>
        <v>1.4196964510673715E-2</v>
      </c>
      <c r="F137" s="22">
        <f t="shared" si="5"/>
        <v>3.2950696075910993E-3</v>
      </c>
      <c r="G137" s="18"/>
      <c r="H137" s="23"/>
    </row>
    <row r="138" spans="1:8" x14ac:dyDescent="0.3">
      <c r="A138" s="2">
        <v>43363</v>
      </c>
      <c r="B138" s="7">
        <v>14.05</v>
      </c>
      <c r="C138" s="7">
        <v>382.63</v>
      </c>
      <c r="D138" s="18"/>
      <c r="E138" s="22">
        <f t="shared" si="4"/>
        <v>1.0445827256718523E-2</v>
      </c>
      <c r="F138" s="22">
        <f t="shared" si="5"/>
        <v>6.9498450487610833E-3</v>
      </c>
      <c r="G138" s="18"/>
      <c r="H138" s="23"/>
    </row>
    <row r="139" spans="1:8" x14ac:dyDescent="0.3">
      <c r="A139" s="2">
        <v>43364</v>
      </c>
      <c r="B139" s="7">
        <v>14.082000000000001</v>
      </c>
      <c r="C139" s="7">
        <v>384.29</v>
      </c>
      <c r="D139" s="18"/>
      <c r="E139" s="22">
        <f t="shared" si="4"/>
        <v>2.2749903171866035E-3</v>
      </c>
      <c r="F139" s="22">
        <f t="shared" si="5"/>
        <v>4.3290110895856998E-3</v>
      </c>
      <c r="G139" s="18"/>
      <c r="H139" s="19"/>
    </row>
    <row r="140" spans="1:8" x14ac:dyDescent="0.3">
      <c r="A140" s="2">
        <v>43367</v>
      </c>
      <c r="B140" s="7">
        <v>13.962</v>
      </c>
      <c r="C140" s="7">
        <v>382.14</v>
      </c>
      <c r="D140" s="18"/>
      <c r="E140" s="22">
        <f t="shared" si="4"/>
        <v>-8.5580325487318431E-3</v>
      </c>
      <c r="F140" s="22">
        <f t="shared" si="5"/>
        <v>-5.6104422834112651E-3</v>
      </c>
      <c r="G140" s="18"/>
      <c r="H140" s="23"/>
    </row>
    <row r="141" spans="1:8" x14ac:dyDescent="0.3">
      <c r="A141" s="2">
        <v>43368</v>
      </c>
      <c r="B141" s="7">
        <v>14.327999999999999</v>
      </c>
      <c r="C141" s="7">
        <v>383.89</v>
      </c>
      <c r="D141" s="18"/>
      <c r="E141" s="22">
        <f t="shared" si="4"/>
        <v>2.5876311210200967E-2</v>
      </c>
      <c r="F141" s="22">
        <f t="shared" si="5"/>
        <v>4.5690196060386773E-3</v>
      </c>
      <c r="G141" s="18"/>
      <c r="H141" s="23"/>
    </row>
    <row r="142" spans="1:8" x14ac:dyDescent="0.3">
      <c r="A142" s="2">
        <v>43369</v>
      </c>
      <c r="B142" s="7">
        <v>14.135999999999999</v>
      </c>
      <c r="C142" s="7">
        <v>385.04</v>
      </c>
      <c r="D142" s="18"/>
      <c r="E142" s="22">
        <f t="shared" si="4"/>
        <v>-1.3490929741015402E-2</v>
      </c>
      <c r="F142" s="22">
        <f t="shared" si="5"/>
        <v>2.9911717774859167E-3</v>
      </c>
      <c r="G142" s="18"/>
      <c r="H142" s="19"/>
    </row>
    <row r="143" spans="1:8" x14ac:dyDescent="0.3">
      <c r="A143" s="2">
        <v>43370</v>
      </c>
      <c r="B143" s="7">
        <v>13.9</v>
      </c>
      <c r="C143" s="7">
        <v>386.38</v>
      </c>
      <c r="D143" s="18"/>
      <c r="E143" s="22">
        <f t="shared" si="4"/>
        <v>-1.6835894880749078E-2</v>
      </c>
      <c r="F143" s="22">
        <f t="shared" si="5"/>
        <v>3.4741161695539054E-3</v>
      </c>
      <c r="G143" s="18"/>
      <c r="H143" s="23"/>
    </row>
    <row r="144" spans="1:8" x14ac:dyDescent="0.3">
      <c r="A144" s="2">
        <v>43371</v>
      </c>
      <c r="B144" s="7">
        <v>12.964</v>
      </c>
      <c r="C144" s="7">
        <v>383.18</v>
      </c>
      <c r="D144" s="18"/>
      <c r="E144" s="22">
        <f t="shared" si="4"/>
        <v>-6.971255485734508E-2</v>
      </c>
      <c r="F144" s="22">
        <f t="shared" si="5"/>
        <v>-8.3164884965615821E-3</v>
      </c>
      <c r="G144" s="18"/>
      <c r="H144" s="19"/>
    </row>
    <row r="145" spans="1:8" x14ac:dyDescent="0.3">
      <c r="A145" s="2">
        <v>43374</v>
      </c>
      <c r="B145" s="7">
        <v>12.66</v>
      </c>
      <c r="C145" s="7">
        <v>383.94</v>
      </c>
      <c r="D145" s="18"/>
      <c r="E145" s="22">
        <f t="shared" si="4"/>
        <v>-2.3728868563270861E-2</v>
      </c>
      <c r="F145" s="22">
        <f t="shared" si="5"/>
        <v>1.9814377115776535E-3</v>
      </c>
      <c r="G145" s="18"/>
      <c r="H145" s="19"/>
    </row>
    <row r="146" spans="1:8" x14ac:dyDescent="0.3">
      <c r="A146" s="2">
        <v>43375</v>
      </c>
      <c r="B146" s="7">
        <v>12.426</v>
      </c>
      <c r="C146" s="7">
        <v>381.94</v>
      </c>
      <c r="D146" s="18"/>
      <c r="E146" s="22">
        <f t="shared" si="4"/>
        <v>-1.8656365074528045E-2</v>
      </c>
      <c r="F146" s="22">
        <f t="shared" si="5"/>
        <v>-5.2227621721559359E-3</v>
      </c>
      <c r="G146" s="18"/>
      <c r="H146" s="23"/>
    </row>
    <row r="147" spans="1:8" x14ac:dyDescent="0.3">
      <c r="A147" s="2">
        <v>43376</v>
      </c>
      <c r="B147" s="7">
        <v>12.516</v>
      </c>
      <c r="C147" s="7">
        <v>383.84</v>
      </c>
      <c r="D147" s="18"/>
      <c r="E147" s="22">
        <f t="shared" si="4"/>
        <v>7.2167741651336685E-3</v>
      </c>
      <c r="F147" s="22">
        <f t="shared" si="5"/>
        <v>4.9622708841164645E-3</v>
      </c>
      <c r="G147" s="18"/>
      <c r="H147" s="23"/>
    </row>
    <row r="148" spans="1:8" x14ac:dyDescent="0.3">
      <c r="A148" s="2">
        <v>43377</v>
      </c>
      <c r="B148" s="7">
        <v>12.596</v>
      </c>
      <c r="C148" s="7">
        <v>379.68</v>
      </c>
      <c r="D148" s="18"/>
      <c r="E148" s="22">
        <f t="shared" si="4"/>
        <v>6.3714774321426051E-3</v>
      </c>
      <c r="F148" s="22">
        <f t="shared" si="5"/>
        <v>-1.0897006403930912E-2</v>
      </c>
      <c r="G148" s="18"/>
      <c r="H148" s="19"/>
    </row>
    <row r="149" spans="1:8" x14ac:dyDescent="0.3">
      <c r="A149" s="2">
        <v>43378</v>
      </c>
      <c r="B149" s="7">
        <v>12.412000000000001</v>
      </c>
      <c r="C149" s="7">
        <v>376.41</v>
      </c>
      <c r="D149" s="18"/>
      <c r="E149" s="22">
        <f t="shared" si="4"/>
        <v>-1.4715556652644384E-2</v>
      </c>
      <c r="F149" s="22">
        <f t="shared" si="5"/>
        <v>-8.6498178477353131E-3</v>
      </c>
      <c r="G149" s="18"/>
      <c r="H149" s="19"/>
    </row>
    <row r="150" spans="1:8" x14ac:dyDescent="0.3">
      <c r="A150" s="2">
        <v>43381</v>
      </c>
      <c r="B150" s="7">
        <v>11.97</v>
      </c>
      <c r="C150" s="7">
        <v>372.21</v>
      </c>
      <c r="D150" s="18"/>
      <c r="E150" s="22">
        <f t="shared" si="4"/>
        <v>-3.6260227016251985E-2</v>
      </c>
      <c r="F150" s="22">
        <f t="shared" si="5"/>
        <v>-1.1220763716828373E-2</v>
      </c>
      <c r="G150" s="18"/>
      <c r="H150" s="23"/>
    </row>
    <row r="151" spans="1:8" x14ac:dyDescent="0.3">
      <c r="A151" s="2">
        <v>43382</v>
      </c>
      <c r="B151" s="7">
        <v>12.114000000000001</v>
      </c>
      <c r="C151" s="7">
        <v>372.93</v>
      </c>
      <c r="D151" s="18"/>
      <c r="E151" s="22">
        <f t="shared" si="4"/>
        <v>1.1958288988873576E-2</v>
      </c>
      <c r="F151" s="22">
        <f t="shared" si="5"/>
        <v>1.9325233488438967E-3</v>
      </c>
      <c r="G151" s="18"/>
      <c r="H151" s="19"/>
    </row>
    <row r="152" spans="1:8" x14ac:dyDescent="0.3">
      <c r="A152" s="2">
        <v>43383</v>
      </c>
      <c r="B152" s="7">
        <v>12.154</v>
      </c>
      <c r="C152" s="7">
        <v>366.93</v>
      </c>
      <c r="D152" s="18"/>
      <c r="E152" s="22">
        <f t="shared" si="4"/>
        <v>3.2965251544080222E-3</v>
      </c>
      <c r="F152" s="22">
        <f t="shared" si="5"/>
        <v>-1.6219640304352349E-2</v>
      </c>
      <c r="G152" s="18"/>
      <c r="H152" s="23"/>
    </row>
    <row r="153" spans="1:8" x14ac:dyDescent="0.3">
      <c r="A153" s="2">
        <v>43384</v>
      </c>
      <c r="B153" s="7">
        <v>11.938000000000001</v>
      </c>
      <c r="C153" s="7">
        <v>359.65</v>
      </c>
      <c r="D153" s="18"/>
      <c r="E153" s="22">
        <f t="shared" si="4"/>
        <v>-1.7931743966705289E-2</v>
      </c>
      <c r="F153" s="22">
        <f t="shared" si="5"/>
        <v>-2.0039757854016283E-2</v>
      </c>
      <c r="G153" s="18"/>
      <c r="H153" s="19"/>
    </row>
    <row r="154" spans="1:8" x14ac:dyDescent="0.3">
      <c r="A154" s="2">
        <v>43385</v>
      </c>
      <c r="B154" s="7">
        <v>11.914</v>
      </c>
      <c r="C154" s="7">
        <v>358.95</v>
      </c>
      <c r="D154" s="18"/>
      <c r="E154" s="22">
        <f t="shared" si="4"/>
        <v>-2.0124105399625318E-3</v>
      </c>
      <c r="F154" s="22">
        <f t="shared" si="5"/>
        <v>-1.9482332908731751E-3</v>
      </c>
      <c r="G154" s="18"/>
      <c r="H154" s="23"/>
    </row>
    <row r="155" spans="1:8" x14ac:dyDescent="0.3">
      <c r="A155" s="2">
        <v>43388</v>
      </c>
      <c r="B155" s="7">
        <v>11.917999999999999</v>
      </c>
      <c r="C155" s="7">
        <v>359.31</v>
      </c>
      <c r="D155" s="18"/>
      <c r="E155" s="22">
        <f t="shared" si="4"/>
        <v>3.3568311829147983E-4</v>
      </c>
      <c r="F155" s="22">
        <f t="shared" si="5"/>
        <v>1.0024226050330141E-3</v>
      </c>
      <c r="G155" s="18"/>
      <c r="H155" s="23"/>
    </row>
    <row r="156" spans="1:8" x14ac:dyDescent="0.3">
      <c r="A156" s="2">
        <v>43389</v>
      </c>
      <c r="B156" s="7">
        <v>12.013999999999999</v>
      </c>
      <c r="C156" s="7">
        <v>364.99</v>
      </c>
      <c r="D156" s="18"/>
      <c r="E156" s="22">
        <f t="shared" si="4"/>
        <v>8.0227741031825596E-3</v>
      </c>
      <c r="F156" s="22">
        <f t="shared" si="5"/>
        <v>1.5684430319380587E-2</v>
      </c>
      <c r="G156" s="18"/>
      <c r="H156" s="19"/>
    </row>
    <row r="157" spans="1:8" x14ac:dyDescent="0.3">
      <c r="A157" s="2">
        <v>43390</v>
      </c>
      <c r="B157" s="7">
        <v>12.052</v>
      </c>
      <c r="C157" s="7">
        <v>363.54</v>
      </c>
      <c r="D157" s="18"/>
      <c r="E157" s="22">
        <f t="shared" si="4"/>
        <v>3.1579848400852405E-3</v>
      </c>
      <c r="F157" s="22">
        <f t="shared" si="5"/>
        <v>-3.9806237619530562E-3</v>
      </c>
      <c r="G157" s="18"/>
      <c r="H157" s="23"/>
    </row>
    <row r="158" spans="1:8" x14ac:dyDescent="0.3">
      <c r="A158" s="2">
        <v>43391</v>
      </c>
      <c r="B158" s="7">
        <v>11.641999999999999</v>
      </c>
      <c r="C158" s="7">
        <v>361.67</v>
      </c>
      <c r="D158" s="18"/>
      <c r="E158" s="22">
        <f t="shared" si="4"/>
        <v>-3.4611372418511019E-2</v>
      </c>
      <c r="F158" s="22">
        <f t="shared" si="5"/>
        <v>-5.1571383311132474E-3</v>
      </c>
      <c r="G158" s="18"/>
      <c r="H158" s="19"/>
    </row>
    <row r="159" spans="1:8" x14ac:dyDescent="0.3">
      <c r="A159" s="2">
        <v>43392</v>
      </c>
      <c r="B159" s="7">
        <v>11.53</v>
      </c>
      <c r="C159" s="7">
        <v>361.24</v>
      </c>
      <c r="D159" s="18"/>
      <c r="E159" s="22">
        <f t="shared" si="4"/>
        <v>-9.6669145685761085E-3</v>
      </c>
      <c r="F159" s="22">
        <f t="shared" si="5"/>
        <v>-1.1896364712414649E-3</v>
      </c>
      <c r="G159" s="18"/>
      <c r="H159" s="23"/>
    </row>
    <row r="160" spans="1:8" x14ac:dyDescent="0.3">
      <c r="A160" s="2">
        <v>43395</v>
      </c>
      <c r="B160" s="7">
        <v>11.308</v>
      </c>
      <c r="C160" s="7">
        <v>359.74</v>
      </c>
      <c r="D160" s="18"/>
      <c r="E160" s="22">
        <f t="shared" si="4"/>
        <v>-1.9441894449623739E-2</v>
      </c>
      <c r="F160" s="22">
        <f t="shared" si="5"/>
        <v>-4.1610090827732668E-3</v>
      </c>
      <c r="G160" s="18"/>
      <c r="H160" s="19"/>
    </row>
    <row r="161" spans="1:8" x14ac:dyDescent="0.3">
      <c r="A161" s="2">
        <v>43396</v>
      </c>
      <c r="B161" s="7">
        <v>11.276</v>
      </c>
      <c r="C161" s="7">
        <v>354.06</v>
      </c>
      <c r="D161" s="18"/>
      <c r="E161" s="22">
        <f t="shared" si="4"/>
        <v>-2.8338665794778238E-3</v>
      </c>
      <c r="F161" s="22">
        <f t="shared" si="5"/>
        <v>-1.5915158002692307E-2</v>
      </c>
      <c r="G161" s="18"/>
      <c r="H161" s="23"/>
    </row>
    <row r="162" spans="1:8" x14ac:dyDescent="0.3">
      <c r="A162" s="2">
        <v>43397</v>
      </c>
      <c r="B162" s="7">
        <v>10.896000000000001</v>
      </c>
      <c r="C162" s="7">
        <v>353.27</v>
      </c>
      <c r="D162" s="18"/>
      <c r="E162" s="22">
        <f t="shared" si="4"/>
        <v>-3.4280823844709506E-2</v>
      </c>
      <c r="F162" s="22">
        <f t="shared" si="5"/>
        <v>-2.233753208503819E-3</v>
      </c>
      <c r="G162" s="18"/>
      <c r="H162" s="23"/>
    </row>
    <row r="163" spans="1:8" x14ac:dyDescent="0.3">
      <c r="A163" s="2">
        <v>43398</v>
      </c>
      <c r="B163" s="7">
        <v>11.14</v>
      </c>
      <c r="C163" s="7">
        <v>355.07</v>
      </c>
      <c r="D163" s="18"/>
      <c r="E163" s="22">
        <f t="shared" si="4"/>
        <v>2.2146485091981419E-2</v>
      </c>
      <c r="F163" s="22">
        <f t="shared" si="5"/>
        <v>5.0823160473467931E-3</v>
      </c>
      <c r="G163" s="18"/>
      <c r="H163" s="19"/>
    </row>
    <row r="164" spans="1:8" x14ac:dyDescent="0.3">
      <c r="A164" s="2">
        <v>43399</v>
      </c>
      <c r="B164" s="7">
        <v>10.974</v>
      </c>
      <c r="C164" s="7">
        <v>352.34</v>
      </c>
      <c r="D164" s="18"/>
      <c r="E164" s="22">
        <f t="shared" si="4"/>
        <v>-1.5013395862354345E-2</v>
      </c>
      <c r="F164" s="22">
        <f t="shared" si="5"/>
        <v>-7.7183346369811608E-3</v>
      </c>
      <c r="G164" s="18"/>
      <c r="H164" s="23"/>
    </row>
    <row r="165" spans="1:8" x14ac:dyDescent="0.3">
      <c r="A165" s="2">
        <v>43402</v>
      </c>
      <c r="B165" s="7">
        <v>11.448</v>
      </c>
      <c r="C165" s="7">
        <v>355.51</v>
      </c>
      <c r="D165" s="18"/>
      <c r="E165" s="22">
        <f t="shared" si="4"/>
        <v>4.2286203617366215E-2</v>
      </c>
      <c r="F165" s="22">
        <f t="shared" si="5"/>
        <v>8.9567597438953428E-3</v>
      </c>
      <c r="G165" s="18"/>
      <c r="H165" s="19"/>
    </row>
    <row r="166" spans="1:8" x14ac:dyDescent="0.3">
      <c r="A166" s="2">
        <v>43403</v>
      </c>
      <c r="B166" s="7">
        <v>11.37</v>
      </c>
      <c r="C166" s="7">
        <v>355.53</v>
      </c>
      <c r="D166" s="18"/>
      <c r="E166" s="22">
        <f t="shared" si="4"/>
        <v>-6.8367344917052049E-3</v>
      </c>
      <c r="F166" s="22">
        <f t="shared" si="5"/>
        <v>5.6255625577391561E-5</v>
      </c>
      <c r="G166" s="18"/>
      <c r="H166" s="19"/>
    </row>
    <row r="167" spans="1:8" x14ac:dyDescent="0.3">
      <c r="A167" s="2">
        <v>43404</v>
      </c>
      <c r="B167" s="7">
        <v>11.316000000000001</v>
      </c>
      <c r="C167" s="7">
        <v>361.61</v>
      </c>
      <c r="D167" s="18"/>
      <c r="E167" s="22">
        <f t="shared" si="4"/>
        <v>-4.7606543231237851E-3</v>
      </c>
      <c r="F167" s="22">
        <f t="shared" si="5"/>
        <v>1.6956649134422554E-2</v>
      </c>
      <c r="G167" s="18"/>
      <c r="H167" s="23"/>
    </row>
    <row r="168" spans="1:8" x14ac:dyDescent="0.3">
      <c r="A168" s="2">
        <v>43405</v>
      </c>
      <c r="B168" s="7">
        <v>11.432</v>
      </c>
      <c r="C168" s="7">
        <v>363.08</v>
      </c>
      <c r="D168" s="18"/>
      <c r="E168" s="22">
        <f t="shared" si="4"/>
        <v>1.019878718824558E-2</v>
      </c>
      <c r="F168" s="22">
        <f t="shared" si="5"/>
        <v>4.0569126555371404E-3</v>
      </c>
      <c r="G168" s="18"/>
      <c r="H168" s="19"/>
    </row>
    <row r="169" spans="1:8" x14ac:dyDescent="0.3">
      <c r="A169" s="2">
        <v>43406</v>
      </c>
      <c r="B169" s="7">
        <v>11.8</v>
      </c>
      <c r="C169" s="7">
        <v>364.08</v>
      </c>
      <c r="D169" s="18"/>
      <c r="E169" s="22">
        <f t="shared" si="4"/>
        <v>3.1683090844052783E-2</v>
      </c>
      <c r="F169" s="22">
        <f t="shared" si="5"/>
        <v>2.7504280499598996E-3</v>
      </c>
      <c r="G169" s="18"/>
      <c r="H169" s="23"/>
    </row>
    <row r="170" spans="1:8" x14ac:dyDescent="0.3">
      <c r="A170" s="2">
        <v>43409</v>
      </c>
      <c r="B170" s="7">
        <v>11.587999999999999</v>
      </c>
      <c r="C170" s="7">
        <v>363.5</v>
      </c>
      <c r="D170" s="18"/>
      <c r="E170" s="22">
        <f t="shared" si="4"/>
        <v>-1.8129451564515273E-2</v>
      </c>
      <c r="F170" s="22">
        <f t="shared" si="5"/>
        <v>-1.5943267348123838E-3</v>
      </c>
      <c r="G170" s="18"/>
      <c r="H170" s="23"/>
    </row>
    <row r="171" spans="1:8" x14ac:dyDescent="0.3">
      <c r="A171" s="2">
        <v>43410</v>
      </c>
      <c r="B171" s="7">
        <v>11.657999999999999</v>
      </c>
      <c r="C171" s="7">
        <v>362.55</v>
      </c>
      <c r="D171" s="18"/>
      <c r="E171" s="22">
        <f t="shared" si="4"/>
        <v>6.0225597162541587E-3</v>
      </c>
      <c r="F171" s="22">
        <f t="shared" si="5"/>
        <v>-2.6169011559723145E-3</v>
      </c>
      <c r="G171" s="18"/>
      <c r="H171" s="23"/>
    </row>
    <row r="172" spans="1:8" x14ac:dyDescent="0.3">
      <c r="A172" s="2">
        <v>43411</v>
      </c>
      <c r="B172" s="7">
        <v>11.805999999999999</v>
      </c>
      <c r="C172" s="7">
        <v>366.39</v>
      </c>
      <c r="D172" s="18"/>
      <c r="E172" s="22">
        <f t="shared" si="4"/>
        <v>1.26152371951395E-2</v>
      </c>
      <c r="F172" s="22">
        <f t="shared" si="5"/>
        <v>1.0535944033505057E-2</v>
      </c>
      <c r="G172" s="18"/>
      <c r="H172" s="19"/>
    </row>
    <row r="173" spans="1:8" x14ac:dyDescent="0.3">
      <c r="A173" s="2">
        <v>43412</v>
      </c>
      <c r="B173" s="7">
        <v>11.356</v>
      </c>
      <c r="C173" s="7">
        <v>367.08</v>
      </c>
      <c r="D173" s="18"/>
      <c r="E173" s="22">
        <f t="shared" si="4"/>
        <v>-3.8861638207772838E-2</v>
      </c>
      <c r="F173" s="22">
        <f t="shared" si="5"/>
        <v>1.8814680997055703E-3</v>
      </c>
      <c r="G173" s="18"/>
      <c r="H173" s="19"/>
    </row>
    <row r="174" spans="1:8" x14ac:dyDescent="0.3">
      <c r="A174" s="2">
        <v>43413</v>
      </c>
      <c r="B174" s="7">
        <v>11.23</v>
      </c>
      <c r="C174" s="7">
        <v>365.74</v>
      </c>
      <c r="D174" s="18"/>
      <c r="E174" s="22">
        <f t="shared" si="4"/>
        <v>-1.1157469860372875E-2</v>
      </c>
      <c r="F174" s="22">
        <f t="shared" si="5"/>
        <v>-3.6571095043253913E-3</v>
      </c>
      <c r="G174" s="18"/>
      <c r="H174" s="23"/>
    </row>
    <row r="175" spans="1:8" x14ac:dyDescent="0.3">
      <c r="A175" s="2">
        <v>43416</v>
      </c>
      <c r="B175" s="7">
        <v>11.023999999999999</v>
      </c>
      <c r="C175" s="7">
        <v>362.03</v>
      </c>
      <c r="D175" s="18"/>
      <c r="E175" s="22">
        <f t="shared" si="4"/>
        <v>-1.8514054479049209E-2</v>
      </c>
      <c r="F175" s="22">
        <f t="shared" si="5"/>
        <v>-1.0195617126310537E-2</v>
      </c>
      <c r="G175" s="18"/>
      <c r="H175" s="19"/>
    </row>
    <row r="176" spans="1:8" x14ac:dyDescent="0.3">
      <c r="A176" s="2">
        <v>43417</v>
      </c>
      <c r="B176" s="7">
        <v>11.23</v>
      </c>
      <c r="C176" s="7">
        <v>364.44</v>
      </c>
      <c r="D176" s="18"/>
      <c r="E176" s="22">
        <f t="shared" si="4"/>
        <v>1.8514054479049195E-2</v>
      </c>
      <c r="F176" s="22">
        <f t="shared" si="5"/>
        <v>6.6348475254813166E-3</v>
      </c>
      <c r="G176" s="18"/>
      <c r="H176" s="19"/>
    </row>
    <row r="177" spans="1:8" x14ac:dyDescent="0.3">
      <c r="A177" s="2">
        <v>43418</v>
      </c>
      <c r="B177" s="7">
        <v>11.058</v>
      </c>
      <c r="C177" s="7">
        <v>362.27</v>
      </c>
      <c r="D177" s="18"/>
      <c r="E177" s="22">
        <f t="shared" si="4"/>
        <v>-1.5434620834610611E-2</v>
      </c>
      <c r="F177" s="22">
        <f t="shared" si="5"/>
        <v>-5.9721386789158481E-3</v>
      </c>
      <c r="G177" s="18"/>
      <c r="H177" s="23"/>
    </row>
    <row r="178" spans="1:8" x14ac:dyDescent="0.3">
      <c r="A178" s="2">
        <v>43419</v>
      </c>
      <c r="B178" s="7">
        <v>10.994</v>
      </c>
      <c r="C178" s="7">
        <v>358.43</v>
      </c>
      <c r="D178" s="18"/>
      <c r="E178" s="22">
        <f t="shared" si="4"/>
        <v>-5.8044784772725774E-3</v>
      </c>
      <c r="F178" s="22">
        <f t="shared" si="5"/>
        <v>-1.065640721192149E-2</v>
      </c>
      <c r="G178" s="18"/>
      <c r="H178" s="19"/>
    </row>
    <row r="179" spans="1:8" x14ac:dyDescent="0.3">
      <c r="A179" s="2">
        <v>43420</v>
      </c>
      <c r="B179" s="7">
        <v>10.894</v>
      </c>
      <c r="C179" s="7">
        <v>357.71</v>
      </c>
      <c r="D179" s="18"/>
      <c r="E179" s="22">
        <f t="shared" si="4"/>
        <v>-9.137490476985876E-3</v>
      </c>
      <c r="F179" s="22">
        <f t="shared" si="5"/>
        <v>-2.0107806925862811E-3</v>
      </c>
      <c r="G179" s="18"/>
      <c r="H179" s="19"/>
    </row>
    <row r="180" spans="1:8" x14ac:dyDescent="0.3">
      <c r="A180" s="2">
        <v>43423</v>
      </c>
      <c r="B180" s="7">
        <v>10.824</v>
      </c>
      <c r="C180" s="7">
        <v>355.11</v>
      </c>
      <c r="D180" s="18"/>
      <c r="E180" s="22">
        <f t="shared" si="4"/>
        <v>-6.4462880929958832E-3</v>
      </c>
      <c r="F180" s="22">
        <f t="shared" si="5"/>
        <v>-7.2950016283221831E-3</v>
      </c>
      <c r="G180" s="18"/>
      <c r="H180" s="19"/>
    </row>
    <row r="181" spans="1:8" x14ac:dyDescent="0.3">
      <c r="A181" s="2">
        <v>43424</v>
      </c>
      <c r="B181" s="7">
        <v>10.52</v>
      </c>
      <c r="C181" s="7">
        <v>351.06</v>
      </c>
      <c r="D181" s="18"/>
      <c r="E181" s="22">
        <f t="shared" si="4"/>
        <v>-2.8487683558923105E-2</v>
      </c>
      <c r="F181" s="22">
        <f t="shared" si="5"/>
        <v>-1.1470451605712218E-2</v>
      </c>
      <c r="G181" s="18"/>
      <c r="H181" s="19"/>
    </row>
    <row r="182" spans="1:8" x14ac:dyDescent="0.3">
      <c r="A182" s="2">
        <v>43425</v>
      </c>
      <c r="B182" s="7">
        <v>10.712</v>
      </c>
      <c r="C182" s="7">
        <v>355.07</v>
      </c>
      <c r="D182" s="18"/>
      <c r="E182" s="22">
        <f t="shared" si="4"/>
        <v>1.8086401079307691E-2</v>
      </c>
      <c r="F182" s="22">
        <f t="shared" si="5"/>
        <v>1.135780410777561E-2</v>
      </c>
      <c r="G182" s="18"/>
      <c r="H182" s="19"/>
    </row>
    <row r="183" spans="1:8" x14ac:dyDescent="0.3">
      <c r="A183" s="2">
        <v>43426</v>
      </c>
      <c r="B183" s="7">
        <v>10.64</v>
      </c>
      <c r="C183" s="7">
        <v>352.57</v>
      </c>
      <c r="D183" s="18"/>
      <c r="E183" s="22">
        <f t="shared" si="4"/>
        <v>-6.7441244753729855E-3</v>
      </c>
      <c r="F183" s="22">
        <f t="shared" si="5"/>
        <v>-7.0657690380763949E-3</v>
      </c>
      <c r="G183" s="18"/>
      <c r="H183" s="19"/>
    </row>
    <row r="184" spans="1:8" x14ac:dyDescent="0.3">
      <c r="A184" s="2">
        <v>43427</v>
      </c>
      <c r="B184" s="7">
        <v>10.862</v>
      </c>
      <c r="C184" s="7">
        <v>353.98</v>
      </c>
      <c r="D184" s="18"/>
      <c r="E184" s="22">
        <f t="shared" si="4"/>
        <v>2.0649975699155124E-2</v>
      </c>
      <c r="F184" s="22">
        <f t="shared" si="5"/>
        <v>3.9912302647088513E-3</v>
      </c>
      <c r="G184" s="18"/>
      <c r="H184" s="23"/>
    </row>
    <row r="185" spans="1:8" x14ac:dyDescent="0.3">
      <c r="A185" s="2">
        <v>43430</v>
      </c>
      <c r="B185" s="7">
        <v>11.464</v>
      </c>
      <c r="C185" s="7">
        <v>358.33</v>
      </c>
      <c r="D185" s="18"/>
      <c r="E185" s="22">
        <f t="shared" si="4"/>
        <v>5.3941230913217224E-2</v>
      </c>
      <c r="F185" s="22">
        <f t="shared" si="5"/>
        <v>1.2213935162197502E-2</v>
      </c>
      <c r="G185" s="18"/>
      <c r="H185" s="19"/>
    </row>
    <row r="186" spans="1:8" x14ac:dyDescent="0.3">
      <c r="A186" s="2">
        <v>43431</v>
      </c>
      <c r="B186" s="7">
        <v>11.438000000000001</v>
      </c>
      <c r="C186" s="7">
        <v>357.4</v>
      </c>
      <c r="D186" s="18"/>
      <c r="E186" s="22">
        <f t="shared" si="4"/>
        <v>-2.2705450327462663E-3</v>
      </c>
      <c r="F186" s="22">
        <f t="shared" si="5"/>
        <v>-2.5987467994775908E-3</v>
      </c>
      <c r="G186" s="18"/>
      <c r="H186" s="23"/>
    </row>
    <row r="187" spans="1:8" x14ac:dyDescent="0.3">
      <c r="A187" s="2">
        <v>43432</v>
      </c>
      <c r="B187" s="7">
        <v>11.654</v>
      </c>
      <c r="C187" s="7">
        <v>357.39</v>
      </c>
      <c r="D187" s="18"/>
      <c r="E187" s="22">
        <f t="shared" si="4"/>
        <v>1.8708323227757988E-2</v>
      </c>
      <c r="F187" s="22">
        <f t="shared" si="5"/>
        <v>-2.7980245948186797E-5</v>
      </c>
      <c r="G187" s="18"/>
      <c r="H187" s="19"/>
    </row>
    <row r="188" spans="1:8" x14ac:dyDescent="0.3">
      <c r="A188" s="2">
        <v>43433</v>
      </c>
      <c r="B188" s="7">
        <v>11.516</v>
      </c>
      <c r="C188" s="7">
        <v>358.1</v>
      </c>
      <c r="D188" s="18"/>
      <c r="E188" s="22">
        <f t="shared" si="4"/>
        <v>-1.1912095970952965E-2</v>
      </c>
      <c r="F188" s="22">
        <f t="shared" si="5"/>
        <v>1.9846545250075593E-3</v>
      </c>
      <c r="G188" s="18"/>
      <c r="H188" s="19"/>
    </row>
    <row r="189" spans="1:8" x14ac:dyDescent="0.3">
      <c r="A189" s="2">
        <v>43434</v>
      </c>
      <c r="B189" s="7">
        <v>11.385999999999999</v>
      </c>
      <c r="C189" s="7">
        <v>357.49</v>
      </c>
      <c r="D189" s="18"/>
      <c r="E189" s="22">
        <f t="shared" si="4"/>
        <v>-1.1352842221039355E-2</v>
      </c>
      <c r="F189" s="22">
        <f t="shared" si="5"/>
        <v>-1.7048872895212026E-3</v>
      </c>
      <c r="G189" s="18"/>
      <c r="H189" s="23"/>
    </row>
    <row r="190" spans="1:8" x14ac:dyDescent="0.3">
      <c r="A190" s="2">
        <v>43437</v>
      </c>
      <c r="B190" s="7">
        <v>11.73</v>
      </c>
      <c r="C190" s="7">
        <v>361.18</v>
      </c>
      <c r="D190" s="18"/>
      <c r="E190" s="22">
        <f t="shared" si="4"/>
        <v>2.9765132136494107E-2</v>
      </c>
      <c r="F190" s="22">
        <f t="shared" si="5"/>
        <v>1.0269059309331269E-2</v>
      </c>
      <c r="G190" s="18"/>
      <c r="H190" s="19"/>
    </row>
    <row r="191" spans="1:8" x14ac:dyDescent="0.3">
      <c r="A191" s="2">
        <v>43438</v>
      </c>
      <c r="B191" s="7">
        <v>11.494</v>
      </c>
      <c r="C191" s="7">
        <v>358.43</v>
      </c>
      <c r="D191" s="18"/>
      <c r="E191" s="22">
        <f t="shared" si="4"/>
        <v>-2.0324502579834317E-2</v>
      </c>
      <c r="F191" s="22">
        <f t="shared" si="5"/>
        <v>-7.6430660693768563E-3</v>
      </c>
      <c r="G191" s="18"/>
      <c r="H191" s="23"/>
    </row>
    <row r="192" spans="1:8" x14ac:dyDescent="0.3">
      <c r="A192" s="2">
        <v>43439</v>
      </c>
      <c r="B192" s="7">
        <v>11.63</v>
      </c>
      <c r="C192" s="7">
        <v>354.27</v>
      </c>
      <c r="D192" s="18"/>
      <c r="E192" s="22">
        <f t="shared" si="4"/>
        <v>1.1762806445023406E-2</v>
      </c>
      <c r="F192" s="22">
        <f t="shared" si="5"/>
        <v>-1.1674048673520517E-2</v>
      </c>
      <c r="G192" s="18"/>
      <c r="H192" s="19"/>
    </row>
    <row r="193" spans="1:8" x14ac:dyDescent="0.3">
      <c r="A193" s="2">
        <v>43440</v>
      </c>
      <c r="B193" s="7">
        <v>10.981999999999999</v>
      </c>
      <c r="C193" s="7">
        <v>343.31</v>
      </c>
      <c r="D193" s="18"/>
      <c r="E193" s="22">
        <f t="shared" si="4"/>
        <v>-5.733039767389235E-2</v>
      </c>
      <c r="F193" s="22">
        <f t="shared" si="5"/>
        <v>-3.1425505200241288E-2</v>
      </c>
      <c r="G193" s="18"/>
      <c r="H193" s="23"/>
    </row>
    <row r="194" spans="1:8" x14ac:dyDescent="0.3">
      <c r="A194" s="2">
        <v>43441</v>
      </c>
      <c r="B194" s="7">
        <v>10.932</v>
      </c>
      <c r="C194" s="7">
        <v>345.45</v>
      </c>
      <c r="D194" s="18"/>
      <c r="E194" s="22">
        <f t="shared" si="4"/>
        <v>-4.5633007908591813E-3</v>
      </c>
      <c r="F194" s="22">
        <f t="shared" si="5"/>
        <v>6.2140858537453117E-3</v>
      </c>
      <c r="G194" s="18"/>
      <c r="H194" s="23"/>
    </row>
    <row r="195" spans="1:8" x14ac:dyDescent="0.3">
      <c r="A195" s="2">
        <v>43444</v>
      </c>
      <c r="B195" s="7">
        <v>10.646000000000001</v>
      </c>
      <c r="C195" s="7">
        <v>338.99</v>
      </c>
      <c r="D195" s="18"/>
      <c r="E195" s="22">
        <f t="shared" si="4"/>
        <v>-2.6510033315255862E-2</v>
      </c>
      <c r="F195" s="22">
        <f t="shared" si="5"/>
        <v>-1.8877306514517335E-2</v>
      </c>
      <c r="G195" s="18"/>
      <c r="H195" s="23"/>
    </row>
    <row r="196" spans="1:8" x14ac:dyDescent="0.3">
      <c r="A196" s="2">
        <v>43445</v>
      </c>
      <c r="B196" s="7">
        <v>10.54</v>
      </c>
      <c r="C196" s="7">
        <v>344.18</v>
      </c>
      <c r="D196" s="18"/>
      <c r="E196" s="22">
        <f t="shared" si="4"/>
        <v>-1.0006691637349576E-2</v>
      </c>
      <c r="F196" s="22">
        <f t="shared" si="5"/>
        <v>1.5194167916478523E-2</v>
      </c>
      <c r="G196" s="18"/>
      <c r="H196" s="19"/>
    </row>
    <row r="197" spans="1:8" x14ac:dyDescent="0.3">
      <c r="A197" s="2">
        <v>43446</v>
      </c>
      <c r="B197" s="7">
        <v>10.802</v>
      </c>
      <c r="C197" s="7">
        <v>350</v>
      </c>
      <c r="D197" s="18"/>
      <c r="E197" s="22">
        <f t="shared" si="4"/>
        <v>2.4553759057483152E-2</v>
      </c>
      <c r="F197" s="22">
        <f t="shared" si="5"/>
        <v>1.6768378146694345E-2</v>
      </c>
      <c r="G197" s="18"/>
      <c r="H197" s="19"/>
    </row>
    <row r="198" spans="1:8" x14ac:dyDescent="0.3">
      <c r="A198" s="2">
        <v>43447</v>
      </c>
      <c r="B198" s="7">
        <v>10.936</v>
      </c>
      <c r="C198" s="7">
        <v>349.42</v>
      </c>
      <c r="D198" s="18"/>
      <c r="E198" s="22">
        <f t="shared" si="4"/>
        <v>1.2328797250949161E-2</v>
      </c>
      <c r="F198" s="22">
        <f t="shared" si="5"/>
        <v>-1.6585174371608249E-3</v>
      </c>
      <c r="G198" s="18"/>
      <c r="H198" s="23"/>
    </row>
    <row r="199" spans="1:8" x14ac:dyDescent="0.3">
      <c r="A199" s="2">
        <v>43448</v>
      </c>
      <c r="B199" s="7">
        <v>10.805999999999999</v>
      </c>
      <c r="C199" s="7">
        <v>347.21</v>
      </c>
      <c r="D199" s="18"/>
      <c r="E199" s="22">
        <f t="shared" si="4"/>
        <v>-1.1958563999774437E-2</v>
      </c>
      <c r="F199" s="22">
        <f t="shared" si="5"/>
        <v>-6.344852831550651E-3</v>
      </c>
      <c r="G199" s="18"/>
      <c r="H199" s="19"/>
    </row>
    <row r="200" spans="1:8" x14ac:dyDescent="0.3">
      <c r="A200" s="2">
        <v>43451</v>
      </c>
      <c r="B200" s="7">
        <v>10.548</v>
      </c>
      <c r="C200" s="7">
        <v>343.26</v>
      </c>
      <c r="D200" s="18"/>
      <c r="E200" s="22">
        <f t="shared" ref="E200:E257" si="6">+LN(B200/B199)</f>
        <v>-2.4165266930833637E-2</v>
      </c>
      <c r="F200" s="22">
        <f t="shared" ref="F200:F257" si="7">+LN(C200/C199)</f>
        <v>-1.1441606706255521E-2</v>
      </c>
      <c r="G200" s="18"/>
      <c r="H200" s="23"/>
    </row>
    <row r="201" spans="1:8" x14ac:dyDescent="0.3">
      <c r="A201" s="2">
        <v>43452</v>
      </c>
      <c r="B201" s="7">
        <v>10.468</v>
      </c>
      <c r="C201" s="7">
        <v>340.46</v>
      </c>
      <c r="D201" s="18"/>
      <c r="E201" s="22">
        <f t="shared" si="6"/>
        <v>-7.6132838231408578E-3</v>
      </c>
      <c r="F201" s="22">
        <f t="shared" si="7"/>
        <v>-8.1905331220679996E-3</v>
      </c>
      <c r="G201" s="18"/>
      <c r="H201" s="23"/>
    </row>
    <row r="202" spans="1:8" x14ac:dyDescent="0.3">
      <c r="A202" s="2">
        <v>43453</v>
      </c>
      <c r="B202" s="7">
        <v>10.747999999999999</v>
      </c>
      <c r="C202" s="7">
        <v>341.52</v>
      </c>
      <c r="D202" s="18"/>
      <c r="E202" s="22">
        <f t="shared" si="6"/>
        <v>2.6396706085345292E-2</v>
      </c>
      <c r="F202" s="22">
        <f t="shared" si="7"/>
        <v>3.1085980632822711E-3</v>
      </c>
      <c r="G202" s="18"/>
      <c r="H202" s="23"/>
    </row>
    <row r="203" spans="1:8" x14ac:dyDescent="0.3">
      <c r="A203" s="2">
        <v>43454</v>
      </c>
      <c r="B203" s="7">
        <v>10.210000000000001</v>
      </c>
      <c r="C203" s="7">
        <v>336.58</v>
      </c>
      <c r="D203" s="18"/>
      <c r="E203" s="22">
        <f t="shared" si="6"/>
        <v>-5.1352058576670412E-2</v>
      </c>
      <c r="F203" s="22">
        <f t="shared" si="7"/>
        <v>-1.4570380164779318E-2</v>
      </c>
      <c r="G203" s="18"/>
      <c r="H203" s="23"/>
    </row>
    <row r="204" spans="1:8" x14ac:dyDescent="0.3">
      <c r="A204" s="2">
        <v>43455</v>
      </c>
      <c r="B204" s="7">
        <v>9.8219999999999992</v>
      </c>
      <c r="C204" s="7">
        <v>336.67</v>
      </c>
      <c r="D204" s="18"/>
      <c r="E204" s="22">
        <f t="shared" si="6"/>
        <v>-3.8742864559521535E-2</v>
      </c>
      <c r="F204" s="22">
        <f t="shared" si="7"/>
        <v>2.6735982335271088E-4</v>
      </c>
      <c r="G204" s="18"/>
      <c r="H204" s="19"/>
    </row>
    <row r="205" spans="1:8" x14ac:dyDescent="0.3">
      <c r="A205" s="2">
        <v>43461</v>
      </c>
      <c r="B205" s="7">
        <v>9.5960000000000001</v>
      </c>
      <c r="C205" s="7">
        <v>329.58</v>
      </c>
      <c r="D205" s="18"/>
      <c r="E205" s="22">
        <f t="shared" si="6"/>
        <v>-2.3278422639604657E-2</v>
      </c>
      <c r="F205" s="22">
        <f t="shared" si="7"/>
        <v>-2.1284105525696057E-2</v>
      </c>
      <c r="G205" s="18"/>
      <c r="H205" s="19"/>
    </row>
    <row r="206" spans="1:8" x14ac:dyDescent="0.3">
      <c r="A206" s="2">
        <v>43462</v>
      </c>
      <c r="B206" s="7">
        <v>9.8940000000000001</v>
      </c>
      <c r="C206" s="7">
        <v>336.23</v>
      </c>
      <c r="D206" s="18"/>
      <c r="E206" s="22">
        <f t="shared" si="6"/>
        <v>3.0582167828068781E-2</v>
      </c>
      <c r="F206" s="22">
        <f t="shared" si="7"/>
        <v>1.9976333010582863E-2</v>
      </c>
      <c r="G206" s="18"/>
      <c r="H206" s="23"/>
    </row>
    <row r="207" spans="1:8" x14ac:dyDescent="0.3">
      <c r="A207" s="2">
        <v>43467</v>
      </c>
      <c r="B207" s="7">
        <v>9.7720000000000002</v>
      </c>
      <c r="C207" s="7">
        <v>337.21</v>
      </c>
      <c r="D207" s="18"/>
      <c r="E207" s="22">
        <f t="shared" si="6"/>
        <v>-1.2407359410022772E-2</v>
      </c>
      <c r="F207" s="22">
        <f t="shared" si="7"/>
        <v>2.9104320853134227E-3</v>
      </c>
      <c r="G207" s="18"/>
      <c r="H207" s="19"/>
    </row>
    <row r="208" spans="1:8" x14ac:dyDescent="0.3">
      <c r="A208" s="2">
        <v>43468</v>
      </c>
      <c r="B208" s="7">
        <v>9.6340000000000003</v>
      </c>
      <c r="C208" s="7">
        <v>333.92</v>
      </c>
      <c r="D208" s="18"/>
      <c r="E208" s="22">
        <f t="shared" si="6"/>
        <v>-1.4222645187464959E-2</v>
      </c>
      <c r="F208" s="22">
        <f t="shared" si="7"/>
        <v>-9.8044383495895955E-3</v>
      </c>
      <c r="G208" s="18"/>
      <c r="H208" s="23"/>
    </row>
    <row r="209" spans="1:8" x14ac:dyDescent="0.3">
      <c r="A209" s="2">
        <v>43469</v>
      </c>
      <c r="B209" s="7">
        <v>10.208</v>
      </c>
      <c r="C209" s="7">
        <v>343.38</v>
      </c>
      <c r="D209" s="18"/>
      <c r="E209" s="22">
        <f t="shared" si="6"/>
        <v>5.7873218394404992E-2</v>
      </c>
      <c r="F209" s="22">
        <f t="shared" si="7"/>
        <v>2.7936262320175313E-2</v>
      </c>
      <c r="G209" s="18"/>
      <c r="H209" s="23"/>
    </row>
    <row r="210" spans="1:8" x14ac:dyDescent="0.3">
      <c r="A210" s="2">
        <v>43472</v>
      </c>
      <c r="B210" s="7">
        <v>10.478</v>
      </c>
      <c r="C210" s="7">
        <v>342.88</v>
      </c>
      <c r="D210" s="18"/>
      <c r="E210" s="22">
        <f t="shared" si="6"/>
        <v>2.6106094383593889E-2</v>
      </c>
      <c r="F210" s="22">
        <f t="shared" si="7"/>
        <v>-1.4571739237990299E-3</v>
      </c>
      <c r="G210" s="18"/>
      <c r="H210" s="19"/>
    </row>
    <row r="211" spans="1:8" x14ac:dyDescent="0.3">
      <c r="A211" s="2">
        <v>43473</v>
      </c>
      <c r="B211" s="7">
        <v>10.305999999999999</v>
      </c>
      <c r="C211" s="7">
        <v>345.85</v>
      </c>
      <c r="D211" s="18"/>
      <c r="E211" s="22">
        <f t="shared" si="6"/>
        <v>-1.6551571079995518E-2</v>
      </c>
      <c r="F211" s="22">
        <f t="shared" si="7"/>
        <v>8.6246233213270272E-3</v>
      </c>
      <c r="G211" s="18"/>
      <c r="H211" s="23"/>
    </row>
    <row r="212" spans="1:8" x14ac:dyDescent="0.3">
      <c r="A212" s="2">
        <v>43474</v>
      </c>
      <c r="B212" s="7">
        <v>10.382</v>
      </c>
      <c r="C212" s="7">
        <v>347.7</v>
      </c>
      <c r="D212" s="18"/>
      <c r="E212" s="22">
        <f t="shared" si="6"/>
        <v>7.3472874990048896E-3</v>
      </c>
      <c r="F212" s="22">
        <f t="shared" si="7"/>
        <v>5.3348839672219019E-3</v>
      </c>
      <c r="G212" s="18"/>
      <c r="H212" s="23"/>
    </row>
    <row r="213" spans="1:8" x14ac:dyDescent="0.3">
      <c r="A213" s="2">
        <v>43475</v>
      </c>
      <c r="B213" s="7">
        <v>10.507999999999999</v>
      </c>
      <c r="C213" s="7">
        <v>348.88</v>
      </c>
      <c r="D213" s="18"/>
      <c r="E213" s="22">
        <f t="shared" si="6"/>
        <v>1.2063334418256024E-2</v>
      </c>
      <c r="F213" s="22">
        <f t="shared" si="7"/>
        <v>3.3879845206952778E-3</v>
      </c>
      <c r="G213" s="18"/>
      <c r="H213" s="19"/>
    </row>
    <row r="214" spans="1:8" x14ac:dyDescent="0.3">
      <c r="A214" s="2">
        <v>43476</v>
      </c>
      <c r="B214" s="7">
        <v>10.592000000000001</v>
      </c>
      <c r="C214" s="7">
        <v>349.2</v>
      </c>
      <c r="D214" s="18"/>
      <c r="E214" s="22">
        <f t="shared" si="6"/>
        <v>7.9621273713590783E-3</v>
      </c>
      <c r="F214" s="22">
        <f t="shared" si="7"/>
        <v>9.1680043093621928E-4</v>
      </c>
      <c r="G214" s="18"/>
      <c r="H214" s="19"/>
    </row>
    <row r="215" spans="1:8" x14ac:dyDescent="0.3">
      <c r="A215" s="2">
        <v>43479</v>
      </c>
      <c r="B215" s="7">
        <v>10.39</v>
      </c>
      <c r="C215" s="7">
        <v>347.51</v>
      </c>
      <c r="D215" s="18"/>
      <c r="E215" s="22">
        <f t="shared" si="6"/>
        <v>-1.9255194083516357E-2</v>
      </c>
      <c r="F215" s="22">
        <f t="shared" si="7"/>
        <v>-4.8513823962323338E-3</v>
      </c>
      <c r="G215" s="18"/>
      <c r="H215" s="23"/>
    </row>
    <row r="216" spans="1:8" x14ac:dyDescent="0.3">
      <c r="A216" s="2">
        <v>43480</v>
      </c>
      <c r="B216" s="7">
        <v>10.061999999999999</v>
      </c>
      <c r="C216" s="7">
        <v>348.71</v>
      </c>
      <c r="D216" s="18"/>
      <c r="E216" s="22">
        <f t="shared" si="6"/>
        <v>-3.2077853042009358E-2</v>
      </c>
      <c r="F216" s="22">
        <f t="shared" si="7"/>
        <v>3.4471896478452529E-3</v>
      </c>
      <c r="G216" s="18"/>
      <c r="H216" s="19"/>
    </row>
    <row r="217" spans="1:8" x14ac:dyDescent="0.3">
      <c r="A217" s="2">
        <v>43481</v>
      </c>
      <c r="B217" s="7">
        <v>10.648</v>
      </c>
      <c r="C217" s="7">
        <v>350.59</v>
      </c>
      <c r="D217" s="18"/>
      <c r="E217" s="22">
        <f t="shared" si="6"/>
        <v>5.6606129023683803E-2</v>
      </c>
      <c r="F217" s="22">
        <f t="shared" si="7"/>
        <v>5.3768183304979565E-3</v>
      </c>
      <c r="G217" s="18"/>
      <c r="H217" s="19"/>
    </row>
    <row r="218" spans="1:8" x14ac:dyDescent="0.3">
      <c r="A218" s="2">
        <v>43482</v>
      </c>
      <c r="B218" s="7">
        <v>10.586</v>
      </c>
      <c r="C218" s="7">
        <v>350.73</v>
      </c>
      <c r="D218" s="18"/>
      <c r="E218" s="22">
        <f t="shared" si="6"/>
        <v>-5.8397076570146523E-3</v>
      </c>
      <c r="F218" s="22">
        <f t="shared" si="7"/>
        <v>3.9924713927938358E-4</v>
      </c>
      <c r="G218" s="18"/>
      <c r="H218" s="19"/>
    </row>
    <row r="219" spans="1:8" x14ac:dyDescent="0.3">
      <c r="A219" s="2">
        <v>43483</v>
      </c>
      <c r="B219" s="7">
        <v>10.667999999999999</v>
      </c>
      <c r="C219" s="7">
        <v>357.05</v>
      </c>
      <c r="D219" s="18"/>
      <c r="E219" s="22">
        <f t="shared" si="6"/>
        <v>7.7162328839719607E-3</v>
      </c>
      <c r="F219" s="22">
        <f t="shared" si="7"/>
        <v>1.7859131308281692E-2</v>
      </c>
      <c r="G219" s="18"/>
      <c r="H219" s="23"/>
    </row>
    <row r="220" spans="1:8" x14ac:dyDescent="0.3">
      <c r="A220" s="2">
        <v>43486</v>
      </c>
      <c r="B220" s="7">
        <v>10.634</v>
      </c>
      <c r="C220" s="7">
        <v>356.36</v>
      </c>
      <c r="D220" s="18"/>
      <c r="E220" s="22">
        <f t="shared" si="6"/>
        <v>-3.1921912376210383E-3</v>
      </c>
      <c r="F220" s="22">
        <f t="shared" si="7"/>
        <v>-1.9343721426759483E-3</v>
      </c>
      <c r="G220" s="18"/>
      <c r="H220" s="19"/>
    </row>
    <row r="221" spans="1:8" x14ac:dyDescent="0.3">
      <c r="A221" s="2">
        <v>43487</v>
      </c>
      <c r="B221" s="7">
        <v>10.406000000000001</v>
      </c>
      <c r="C221" s="7">
        <v>355.09</v>
      </c>
      <c r="D221" s="18"/>
      <c r="E221" s="22">
        <f t="shared" si="6"/>
        <v>-2.1673852214034967E-2</v>
      </c>
      <c r="F221" s="22">
        <f t="shared" si="7"/>
        <v>-3.5701773813171431E-3</v>
      </c>
      <c r="G221" s="18"/>
      <c r="H221" s="23"/>
    </row>
    <row r="222" spans="1:8" x14ac:dyDescent="0.3">
      <c r="A222" s="2">
        <v>43488</v>
      </c>
      <c r="B222" s="7">
        <v>10.577999999999999</v>
      </c>
      <c r="C222" s="7">
        <v>354.89</v>
      </c>
      <c r="D222" s="18"/>
      <c r="E222" s="22">
        <f t="shared" si="6"/>
        <v>1.6393809775676352E-2</v>
      </c>
      <c r="F222" s="22">
        <f t="shared" si="7"/>
        <v>-5.6339616690681679E-4</v>
      </c>
      <c r="G222" s="18"/>
      <c r="H222" s="19"/>
    </row>
    <row r="223" spans="1:8" x14ac:dyDescent="0.3">
      <c r="A223" s="2">
        <v>43489</v>
      </c>
      <c r="B223" s="7">
        <v>10.66</v>
      </c>
      <c r="C223" s="7">
        <v>355.67</v>
      </c>
      <c r="D223" s="18"/>
      <c r="E223" s="22">
        <f t="shared" si="6"/>
        <v>7.7220460939103185E-3</v>
      </c>
      <c r="F223" s="22">
        <f t="shared" si="7"/>
        <v>2.1954523567348006E-3</v>
      </c>
      <c r="G223" s="18"/>
      <c r="H223" s="19"/>
    </row>
    <row r="224" spans="1:8" x14ac:dyDescent="0.3">
      <c r="A224" s="2">
        <v>43490</v>
      </c>
      <c r="B224" s="7">
        <v>10.667999999999999</v>
      </c>
      <c r="C224" s="7">
        <v>357.84</v>
      </c>
      <c r="D224" s="18"/>
      <c r="E224" s="22">
        <f t="shared" si="6"/>
        <v>7.5018758206928744E-4</v>
      </c>
      <c r="F224" s="22">
        <f t="shared" si="7"/>
        <v>6.0826244636387316E-3</v>
      </c>
      <c r="G224" s="18"/>
      <c r="H224" s="19"/>
    </row>
    <row r="225" spans="1:8" x14ac:dyDescent="0.3">
      <c r="A225" s="2">
        <v>43493</v>
      </c>
      <c r="B225" s="7">
        <v>10.722</v>
      </c>
      <c r="C225" s="7">
        <v>354.38</v>
      </c>
      <c r="D225" s="18"/>
      <c r="E225" s="22">
        <f t="shared" si="6"/>
        <v>5.0490990855781128E-3</v>
      </c>
      <c r="F225" s="22">
        <f t="shared" si="7"/>
        <v>-9.71617539466927E-3</v>
      </c>
      <c r="G225" s="18"/>
      <c r="H225" s="19"/>
    </row>
    <row r="226" spans="1:8" x14ac:dyDescent="0.3">
      <c r="A226" s="2">
        <v>43494</v>
      </c>
      <c r="B226" s="7">
        <v>10.59</v>
      </c>
      <c r="C226" s="7">
        <v>357.23</v>
      </c>
      <c r="D226" s="18"/>
      <c r="E226" s="22">
        <f t="shared" si="6"/>
        <v>-1.2387545792030885E-2</v>
      </c>
      <c r="F226" s="22">
        <f t="shared" si="7"/>
        <v>8.0100483078970088E-3</v>
      </c>
      <c r="G226" s="18"/>
      <c r="H226" s="23"/>
    </row>
    <row r="227" spans="1:8" x14ac:dyDescent="0.3">
      <c r="A227" s="2">
        <v>43495</v>
      </c>
      <c r="B227" s="7">
        <v>10.507999999999999</v>
      </c>
      <c r="C227" s="7">
        <v>358.51</v>
      </c>
      <c r="D227" s="18"/>
      <c r="E227" s="22">
        <f t="shared" si="6"/>
        <v>-7.7732877900217809E-3</v>
      </c>
      <c r="F227" s="22">
        <f t="shared" si="7"/>
        <v>3.5767216156137142E-3</v>
      </c>
      <c r="G227" s="18"/>
      <c r="H227" s="19"/>
    </row>
    <row r="228" spans="1:8" x14ac:dyDescent="0.3">
      <c r="A228" s="2">
        <v>43496</v>
      </c>
      <c r="B228" s="7">
        <v>10.087999999999999</v>
      </c>
      <c r="C228" s="7">
        <v>358.67</v>
      </c>
      <c r="D228" s="18"/>
      <c r="E228" s="22">
        <f t="shared" si="6"/>
        <v>-4.0790273160675024E-2</v>
      </c>
      <c r="F228" s="22">
        <f t="shared" si="7"/>
        <v>4.4619203729755257E-4</v>
      </c>
      <c r="G228" s="18"/>
      <c r="H228" s="23"/>
    </row>
    <row r="229" spans="1:8" x14ac:dyDescent="0.3">
      <c r="A229" s="2">
        <v>43497</v>
      </c>
      <c r="B229" s="7">
        <v>9.8119999999999994</v>
      </c>
      <c r="C229" s="7">
        <v>359.71</v>
      </c>
      <c r="D229" s="18"/>
      <c r="E229" s="22">
        <f t="shared" si="6"/>
        <v>-2.774047226637558E-2</v>
      </c>
      <c r="F229" s="22">
        <f t="shared" si="7"/>
        <v>2.8954055696398216E-3</v>
      </c>
      <c r="G229" s="18"/>
      <c r="H229" s="19"/>
    </row>
    <row r="230" spans="1:8" x14ac:dyDescent="0.3">
      <c r="A230" s="2">
        <v>43500</v>
      </c>
      <c r="B230" s="7">
        <v>9.69</v>
      </c>
      <c r="C230" s="7">
        <v>359.92</v>
      </c>
      <c r="D230" s="18"/>
      <c r="E230" s="22">
        <f t="shared" si="6"/>
        <v>-1.2511700493568033E-2</v>
      </c>
      <c r="F230" s="22">
        <f t="shared" si="7"/>
        <v>5.836332725455693E-4</v>
      </c>
      <c r="G230" s="18"/>
      <c r="H230" s="19"/>
    </row>
    <row r="231" spans="1:8" x14ac:dyDescent="0.3">
      <c r="A231" s="2">
        <v>43501</v>
      </c>
      <c r="B231" s="7">
        <v>9.9</v>
      </c>
      <c r="C231" s="7">
        <v>364.99</v>
      </c>
      <c r="D231" s="18"/>
      <c r="E231" s="22">
        <f t="shared" si="6"/>
        <v>2.1440331237869408E-2</v>
      </c>
      <c r="F231" s="22">
        <f t="shared" si="7"/>
        <v>1.3988171413988769E-2</v>
      </c>
      <c r="G231" s="18"/>
      <c r="H231" s="19"/>
    </row>
    <row r="232" spans="1:8" x14ac:dyDescent="0.3">
      <c r="A232" s="2">
        <v>43502</v>
      </c>
      <c r="B232" s="7">
        <v>10.332000000000001</v>
      </c>
      <c r="C232" s="7">
        <v>365.52</v>
      </c>
      <c r="D232" s="18"/>
      <c r="E232" s="22">
        <f t="shared" si="6"/>
        <v>4.2711118093049873E-2</v>
      </c>
      <c r="F232" s="22">
        <f t="shared" si="7"/>
        <v>1.4510413081101736E-3</v>
      </c>
      <c r="G232" s="18"/>
      <c r="H232" s="23"/>
    </row>
    <row r="233" spans="1:8" x14ac:dyDescent="0.3">
      <c r="A233" s="2">
        <v>43503</v>
      </c>
      <c r="B233" s="7">
        <v>10.134</v>
      </c>
      <c r="C233" s="7">
        <v>360.08</v>
      </c>
      <c r="D233" s="18"/>
      <c r="E233" s="22">
        <f t="shared" si="6"/>
        <v>-1.9349768179876103E-2</v>
      </c>
      <c r="F233" s="22">
        <f t="shared" si="7"/>
        <v>-1.4994768270338771E-2</v>
      </c>
      <c r="G233" s="18"/>
      <c r="H233" s="23"/>
    </row>
    <row r="234" spans="1:8" x14ac:dyDescent="0.3">
      <c r="A234" s="2">
        <v>43504</v>
      </c>
      <c r="B234" s="7">
        <v>10.236000000000001</v>
      </c>
      <c r="C234" s="7">
        <v>358.07</v>
      </c>
      <c r="D234" s="18"/>
      <c r="E234" s="22">
        <f t="shared" si="6"/>
        <v>1.0014811243824301E-2</v>
      </c>
      <c r="F234" s="22">
        <f t="shared" si="7"/>
        <v>-5.5977309713609331E-3</v>
      </c>
      <c r="G234" s="18"/>
      <c r="H234" s="19"/>
    </row>
    <row r="235" spans="1:8" x14ac:dyDescent="0.3">
      <c r="A235" s="2">
        <v>43507</v>
      </c>
      <c r="B235" s="7">
        <v>10.428000000000001</v>
      </c>
      <c r="C235" s="7">
        <v>361.12</v>
      </c>
      <c r="D235" s="18"/>
      <c r="E235" s="22">
        <f t="shared" si="6"/>
        <v>1.85835777737129E-2</v>
      </c>
      <c r="F235" s="22">
        <f t="shared" si="7"/>
        <v>8.4818150559093503E-3</v>
      </c>
      <c r="G235" s="18"/>
      <c r="H235" s="23"/>
    </row>
    <row r="236" spans="1:8" x14ac:dyDescent="0.3">
      <c r="A236" s="2">
        <v>43508</v>
      </c>
      <c r="B236" s="7">
        <v>10.67</v>
      </c>
      <c r="C236" s="7">
        <v>362.78</v>
      </c>
      <c r="D236" s="18"/>
      <c r="E236" s="22">
        <f t="shared" si="6"/>
        <v>2.2941569242406534E-2</v>
      </c>
      <c r="F236" s="22">
        <f t="shared" si="7"/>
        <v>4.5862768605977504E-3</v>
      </c>
      <c r="G236" s="18"/>
      <c r="H236" s="19"/>
    </row>
    <row r="237" spans="1:8" x14ac:dyDescent="0.3">
      <c r="A237" s="2">
        <v>43509</v>
      </c>
      <c r="B237" s="7">
        <v>10.9</v>
      </c>
      <c r="C237" s="7">
        <v>364.97</v>
      </c>
      <c r="D237" s="18"/>
      <c r="E237" s="22">
        <f t="shared" si="6"/>
        <v>2.1326723921436041E-2</v>
      </c>
      <c r="F237" s="22">
        <f t="shared" si="7"/>
        <v>6.0185684939167861E-3</v>
      </c>
      <c r="G237" s="18"/>
      <c r="H237" s="19"/>
    </row>
    <row r="238" spans="1:8" x14ac:dyDescent="0.3">
      <c r="A238" s="2">
        <v>43510</v>
      </c>
      <c r="B238" s="7">
        <v>10.66</v>
      </c>
      <c r="C238" s="7">
        <v>363.8</v>
      </c>
      <c r="D238" s="18"/>
      <c r="E238" s="22">
        <f t="shared" si="6"/>
        <v>-2.2264370497399537E-2</v>
      </c>
      <c r="F238" s="22">
        <f t="shared" si="7"/>
        <v>-3.2108923397182461E-3</v>
      </c>
      <c r="G238" s="18"/>
      <c r="H238" s="19"/>
    </row>
    <row r="239" spans="1:8" x14ac:dyDescent="0.3">
      <c r="A239" s="2">
        <v>43511</v>
      </c>
      <c r="B239" s="7">
        <v>11.224</v>
      </c>
      <c r="C239" s="7">
        <v>368.94</v>
      </c>
      <c r="D239" s="18"/>
      <c r="E239" s="22">
        <f t="shared" si="6"/>
        <v>5.1555924062461442E-2</v>
      </c>
      <c r="F239" s="22">
        <f t="shared" si="7"/>
        <v>1.4029763109411456E-2</v>
      </c>
      <c r="G239" s="18"/>
      <c r="H239" s="23"/>
    </row>
    <row r="240" spans="1:8" x14ac:dyDescent="0.3">
      <c r="A240" s="2">
        <v>43514</v>
      </c>
      <c r="B240" s="7">
        <v>11.577999999999999</v>
      </c>
      <c r="C240" s="7">
        <v>369.78</v>
      </c>
      <c r="D240" s="18"/>
      <c r="E240" s="22">
        <f t="shared" si="6"/>
        <v>3.1052402856652971E-2</v>
      </c>
      <c r="F240" s="22">
        <f t="shared" si="7"/>
        <v>2.2742050087734161E-3</v>
      </c>
      <c r="G240" s="18"/>
      <c r="H240" s="19"/>
    </row>
    <row r="241" spans="1:8" x14ac:dyDescent="0.3">
      <c r="A241" s="2">
        <v>43515</v>
      </c>
      <c r="B241" s="7">
        <v>11.416</v>
      </c>
      <c r="C241" s="7">
        <v>368.97</v>
      </c>
      <c r="D241" s="18"/>
      <c r="E241" s="22">
        <f t="shared" si="6"/>
        <v>-1.4090865482277531E-2</v>
      </c>
      <c r="F241" s="22">
        <f t="shared" si="7"/>
        <v>-2.1928942797778354E-3</v>
      </c>
      <c r="G241" s="18"/>
      <c r="H241" s="19"/>
    </row>
    <row r="242" spans="1:8" x14ac:dyDescent="0.3">
      <c r="A242" s="2">
        <v>43516</v>
      </c>
      <c r="B242" s="7">
        <v>11.43</v>
      </c>
      <c r="C242" s="7">
        <v>371.46</v>
      </c>
      <c r="D242" s="18"/>
      <c r="E242" s="22">
        <f t="shared" si="6"/>
        <v>1.2255976321839104E-3</v>
      </c>
      <c r="F242" s="22">
        <f t="shared" si="7"/>
        <v>6.7258468367667286E-3</v>
      </c>
      <c r="G242" s="18"/>
      <c r="H242" s="23"/>
    </row>
    <row r="243" spans="1:8" x14ac:dyDescent="0.3">
      <c r="A243" s="2">
        <v>43517</v>
      </c>
      <c r="B243" s="7">
        <v>11.114000000000001</v>
      </c>
      <c r="C243" s="7">
        <v>370.41</v>
      </c>
      <c r="D243" s="18"/>
      <c r="E243" s="22">
        <f t="shared" si="6"/>
        <v>-2.8035902948989729E-2</v>
      </c>
      <c r="F243" s="22">
        <f t="shared" si="7"/>
        <v>-2.8306865114337107E-3</v>
      </c>
      <c r="G243" s="18"/>
      <c r="H243" s="19"/>
    </row>
    <row r="244" spans="1:8" x14ac:dyDescent="0.3">
      <c r="A244" s="2">
        <v>43518</v>
      </c>
      <c r="B244" s="7">
        <v>11.14</v>
      </c>
      <c r="C244" s="7">
        <v>371.23</v>
      </c>
      <c r="D244" s="18"/>
      <c r="E244" s="22">
        <f t="shared" si="6"/>
        <v>2.3366596414084763E-3</v>
      </c>
      <c r="F244" s="22">
        <f t="shared" si="7"/>
        <v>2.2113163641240934E-3</v>
      </c>
      <c r="G244" s="18"/>
      <c r="H244" s="19"/>
    </row>
    <row r="245" spans="1:8" x14ac:dyDescent="0.3">
      <c r="A245" s="2">
        <v>43521</v>
      </c>
      <c r="B245" s="7">
        <v>11.465999999999999</v>
      </c>
      <c r="C245" s="7">
        <v>372.18</v>
      </c>
      <c r="D245" s="18"/>
      <c r="E245" s="22">
        <f t="shared" si="6"/>
        <v>2.8843899987052928E-2</v>
      </c>
      <c r="F245" s="22">
        <f t="shared" si="7"/>
        <v>2.5557916011951288E-3</v>
      </c>
      <c r="G245" s="18"/>
      <c r="H245" s="23"/>
    </row>
    <row r="246" spans="1:8" x14ac:dyDescent="0.3">
      <c r="A246" s="2">
        <v>43522</v>
      </c>
      <c r="B246" s="7">
        <v>11.468</v>
      </c>
      <c r="C246" s="7">
        <v>373.64</v>
      </c>
      <c r="D246" s="18"/>
      <c r="E246" s="22">
        <f t="shared" si="6"/>
        <v>1.7441353493247874E-4</v>
      </c>
      <c r="F246" s="22">
        <f t="shared" si="7"/>
        <v>3.9151587915667845E-3</v>
      </c>
      <c r="G246" s="18"/>
      <c r="H246" s="19"/>
    </row>
    <row r="247" spans="1:8" x14ac:dyDescent="0.3">
      <c r="A247" s="2">
        <v>43523</v>
      </c>
      <c r="B247" s="7">
        <v>11.714</v>
      </c>
      <c r="C247" s="7">
        <v>372.58</v>
      </c>
      <c r="D247" s="18"/>
      <c r="E247" s="22">
        <f t="shared" si="6"/>
        <v>2.1224159646467237E-2</v>
      </c>
      <c r="F247" s="22">
        <f t="shared" si="7"/>
        <v>-2.8409871430854204E-3</v>
      </c>
      <c r="G247" s="18"/>
      <c r="H247" s="23"/>
    </row>
    <row r="248" spans="1:8" x14ac:dyDescent="0.3">
      <c r="A248" s="2">
        <v>43524</v>
      </c>
      <c r="B248" s="7">
        <v>11.965999999999999</v>
      </c>
      <c r="C248" s="7">
        <v>372.8</v>
      </c>
      <c r="D248" s="18"/>
      <c r="E248" s="22">
        <f t="shared" si="6"/>
        <v>2.1284587300249354E-2</v>
      </c>
      <c r="F248" s="22">
        <f t="shared" si="7"/>
        <v>5.903029498737296E-4</v>
      </c>
      <c r="G248" s="18"/>
      <c r="H248" s="23"/>
    </row>
    <row r="249" spans="1:8" x14ac:dyDescent="0.3">
      <c r="A249" s="2">
        <v>43525</v>
      </c>
      <c r="B249" s="7">
        <v>11.984</v>
      </c>
      <c r="C249" s="7">
        <v>374.24</v>
      </c>
      <c r="D249" s="18"/>
      <c r="E249" s="22">
        <f t="shared" si="6"/>
        <v>1.5031318070235569E-3</v>
      </c>
      <c r="F249" s="22">
        <f t="shared" si="7"/>
        <v>3.855220024432832E-3</v>
      </c>
      <c r="G249" s="18"/>
      <c r="H249" s="19"/>
    </row>
    <row r="250" spans="1:8" x14ac:dyDescent="0.3">
      <c r="A250" s="2">
        <v>43528</v>
      </c>
      <c r="B250" s="7">
        <v>11.87</v>
      </c>
      <c r="C250" s="7">
        <v>375.09</v>
      </c>
      <c r="D250" s="18"/>
      <c r="E250" s="22">
        <f t="shared" si="6"/>
        <v>-9.5582181532870535E-3</v>
      </c>
      <c r="F250" s="22">
        <f t="shared" si="7"/>
        <v>2.2686943391489549E-3</v>
      </c>
      <c r="G250" s="18"/>
      <c r="H250" s="19"/>
    </row>
    <row r="251" spans="1:8" x14ac:dyDescent="0.3">
      <c r="A251" s="2">
        <v>43529</v>
      </c>
      <c r="B251" s="7">
        <v>11.824</v>
      </c>
      <c r="C251" s="7">
        <v>375.64</v>
      </c>
      <c r="D251" s="18"/>
      <c r="E251" s="22">
        <f t="shared" si="6"/>
        <v>-3.8828444157307106E-3</v>
      </c>
      <c r="F251" s="22">
        <f t="shared" si="7"/>
        <v>1.4652407613949148E-3</v>
      </c>
      <c r="G251" s="18"/>
      <c r="H251" s="19"/>
    </row>
    <row r="252" spans="1:8" x14ac:dyDescent="0.3">
      <c r="A252" s="2">
        <v>43530</v>
      </c>
      <c r="B252" s="7">
        <v>11.84</v>
      </c>
      <c r="C252" s="7">
        <v>375.48</v>
      </c>
      <c r="D252" s="18"/>
      <c r="E252" s="22">
        <f t="shared" si="6"/>
        <v>1.3522652500137541E-3</v>
      </c>
      <c r="F252" s="22">
        <f t="shared" si="7"/>
        <v>-4.2603046762168463E-4</v>
      </c>
      <c r="G252" s="18"/>
      <c r="H252" s="23"/>
    </row>
    <row r="253" spans="1:8" x14ac:dyDescent="0.3">
      <c r="A253" s="2">
        <v>43531</v>
      </c>
      <c r="B253" s="7">
        <v>11.481999999999999</v>
      </c>
      <c r="C253" s="7">
        <v>373.88</v>
      </c>
      <c r="D253" s="18"/>
      <c r="E253" s="22">
        <f t="shared" si="6"/>
        <v>-3.0703037710414653E-2</v>
      </c>
      <c r="F253" s="22">
        <f t="shared" si="7"/>
        <v>-4.2703171544084314E-3</v>
      </c>
      <c r="G253" s="18"/>
      <c r="H253" s="23"/>
    </row>
    <row r="254" spans="1:8" x14ac:dyDescent="0.3">
      <c r="A254" s="2">
        <v>43532</v>
      </c>
      <c r="B254" s="7">
        <v>11.192</v>
      </c>
      <c r="C254" s="7">
        <v>370.57</v>
      </c>
      <c r="D254" s="18"/>
      <c r="E254" s="22">
        <f t="shared" si="6"/>
        <v>-2.5581354382264894E-2</v>
      </c>
      <c r="F254" s="22">
        <f t="shared" si="7"/>
        <v>-8.8925295508531631E-3</v>
      </c>
      <c r="G254" s="18"/>
      <c r="H254" s="23"/>
    </row>
    <row r="255" spans="1:8" x14ac:dyDescent="0.3">
      <c r="A255" s="2">
        <v>43535</v>
      </c>
      <c r="B255" s="7">
        <v>11.478</v>
      </c>
      <c r="C255" s="7">
        <v>373.47</v>
      </c>
      <c r="D255" s="18"/>
      <c r="E255" s="22">
        <f t="shared" si="6"/>
        <v>2.5232922322990761E-2</v>
      </c>
      <c r="F255" s="22">
        <f t="shared" si="7"/>
        <v>7.7953192982748712E-3</v>
      </c>
      <c r="G255" s="18"/>
      <c r="H255" s="23"/>
    </row>
    <row r="256" spans="1:8" x14ac:dyDescent="0.3">
      <c r="A256" s="2">
        <v>43536</v>
      </c>
      <c r="B256" s="7">
        <v>11.423999999999999</v>
      </c>
      <c r="C256" s="7">
        <v>373.24</v>
      </c>
      <c r="D256" s="18"/>
      <c r="E256" s="22">
        <f t="shared" si="6"/>
        <v>-4.7157540889422866E-3</v>
      </c>
      <c r="F256" s="22">
        <f t="shared" si="7"/>
        <v>-6.1603569598311979E-4</v>
      </c>
      <c r="G256" s="18"/>
      <c r="H256" s="19"/>
    </row>
    <row r="257" spans="1:8" x14ac:dyDescent="0.3">
      <c r="A257" s="2">
        <v>43537</v>
      </c>
      <c r="B257" s="7">
        <v>11.58</v>
      </c>
      <c r="C257" s="7">
        <v>375.6</v>
      </c>
      <c r="D257" s="18"/>
      <c r="E257" s="22">
        <f t="shared" si="6"/>
        <v>1.3563066547620566E-2</v>
      </c>
      <c r="F257" s="22">
        <f t="shared" si="7"/>
        <v>6.3031029682867265E-3</v>
      </c>
      <c r="G257" s="18"/>
      <c r="H257" s="23"/>
    </row>
    <row r="258" spans="1:8" x14ac:dyDescent="0.3">
      <c r="D258" s="18"/>
      <c r="E258" s="18"/>
      <c r="F258" s="18"/>
      <c r="G258" s="18"/>
      <c r="H258" s="19"/>
    </row>
    <row r="259" spans="1:8" x14ac:dyDescent="0.3">
      <c r="D259" s="18"/>
      <c r="E259" s="18"/>
      <c r="F259" s="18"/>
      <c r="G259" s="18"/>
      <c r="H259" s="19"/>
    </row>
    <row r="260" spans="1:8" x14ac:dyDescent="0.3">
      <c r="D260" s="18"/>
      <c r="E260" s="18"/>
      <c r="F260" s="18"/>
      <c r="G260" s="18"/>
      <c r="H260" s="23"/>
    </row>
  </sheetData>
  <mergeCells count="1">
    <mergeCell ref="A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Consensus</vt:lpstr>
      <vt:lpstr>Dati di mercato</vt:lpstr>
      <vt:lpstr>Costo del capitale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Daniele Previtali</cp:lastModifiedBy>
  <dcterms:created xsi:type="dcterms:W3CDTF">2016-04-18T08:04:12Z</dcterms:created>
  <dcterms:modified xsi:type="dcterms:W3CDTF">2023-02-22T08:53:53Z</dcterms:modified>
</cp:coreProperties>
</file>