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6" tabRatio="711" activeTab="6"/>
  </bookViews>
  <sheets>
    <sheet name="RP" sheetId="1" r:id="rId1"/>
    <sheet name="RP2" sheetId="2" r:id="rId2"/>
    <sheet name="RA" sheetId="3" r:id="rId3"/>
    <sheet name="RA2" sheetId="4" r:id="rId4"/>
    <sheet name="RA diff" sheetId="5" r:id="rId5"/>
    <sheet name="RP diff" sheetId="6" r:id="rId6"/>
    <sheet name="MISTA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<sst xmlns="http://schemas.openxmlformats.org/spreadsheetml/2006/main" count="1233" uniqueCount="195">
  <si>
    <t>Le basi tecniche utilizzate sono:</t>
  </si>
  <si>
    <t>- tasso di interesse effettivo annuo del 4%;</t>
  </si>
  <si>
    <t>Determinare:</t>
  </si>
  <si>
    <t>tavola</t>
  </si>
  <si>
    <t>età</t>
  </si>
  <si>
    <t>lx M</t>
  </si>
  <si>
    <t>lx F</t>
  </si>
  <si>
    <t>si16</t>
  </si>
  <si>
    <t>- tavola di sopravvivenza SI2016.</t>
  </si>
  <si>
    <r>
      <t xml:space="preserve">1) </t>
    </r>
    <r>
      <rPr>
        <sz val="10"/>
        <rFont val="Arial"/>
        <family val="0"/>
      </rPr>
      <t>Consideriamo un contratto di assicurazione in cui l'impegno dell'assicuratore consiste nel pagamento di una rendita posticipata, finché l'assicurato di età 72 è in vita.</t>
    </r>
  </si>
  <si>
    <t xml:space="preserve"> a) il premio unico equo nel caso di rendita unitaria;</t>
  </si>
  <si>
    <t xml:space="preserve"> b) il premio unico equo nel caso in cui le rate della rendita sono pari a € 5000.</t>
  </si>
  <si>
    <r>
      <t xml:space="preserve">2) </t>
    </r>
    <r>
      <rPr>
        <sz val="10"/>
        <rFont val="Arial"/>
        <family val="0"/>
      </rPr>
      <t>Consideriamo un contratto di assicurazione in cui l'impegno dell'assicuratore consiste nel pagamento di una rendita posticipata per un periodo di 15 anni, finché l'assicurato di età 50 è in vita.</t>
    </r>
  </si>
  <si>
    <t>Determinare il premio unico equo nel caso di capitale assicurato pari a 10.000 euro</t>
  </si>
  <si>
    <r>
      <t xml:space="preserve">7) </t>
    </r>
    <r>
      <rPr>
        <sz val="10"/>
        <rFont val="Arial"/>
        <family val="0"/>
      </rPr>
      <t>Consideriamo un' assicurazione</t>
    </r>
    <r>
      <rPr>
        <b/>
        <sz val="10"/>
        <rFont val="Arial"/>
        <family val="2"/>
      </rPr>
      <t xml:space="preserve"> mista ordinaria</t>
    </r>
    <r>
      <rPr>
        <sz val="10"/>
        <rFont val="Arial"/>
        <family val="2"/>
      </rPr>
      <t xml:space="preserve"> di durata 10 anni su una testa di età 46.</t>
    </r>
  </si>
  <si>
    <t xml:space="preserve"> a) il premio unico equo nel caso in cui le rate della rendita sono pari a € 5.000;</t>
  </si>
  <si>
    <t xml:space="preserve"> b) il premio annuo costante (equo) pagabile per 5 anni nel caso di capitale assicurato pari a € 5.000;</t>
  </si>
  <si>
    <t xml:space="preserve"> d) il premio unico equo nel caso in cui le rate della rendita sono pari a € 5000.</t>
  </si>
  <si>
    <r>
      <t xml:space="preserve">3) </t>
    </r>
    <r>
      <rPr>
        <sz val="10"/>
        <rFont val="Arial"/>
        <family val="0"/>
      </rPr>
      <t>Consideriamo un contratto di assicurazione in cui l'impegno dell'assicuratore consiste nel pagamento di una rendita anticipata, finché l'assicurato di età 72 è in vita.</t>
    </r>
  </si>
  <si>
    <r>
      <t xml:space="preserve">4) </t>
    </r>
    <r>
      <rPr>
        <sz val="10"/>
        <rFont val="Arial"/>
        <family val="0"/>
      </rPr>
      <t>Consideriamo un contratto di assicurazione in cui l'impegno dell'assicuratore consiste nel pagamento di una rendita anticipata per un periodo di 15 anni, finché l'assicurato di età 50 è in vita.</t>
    </r>
  </si>
  <si>
    <r>
      <t xml:space="preserve">5) </t>
    </r>
    <r>
      <rPr>
        <sz val="10"/>
        <rFont val="Arial"/>
        <family val="0"/>
      </rPr>
      <t>Consideriamo un contratto di assicurazione rendita vitalizia anticipata differita di 15 anni su una testa di età 55.</t>
    </r>
  </si>
  <si>
    <r>
      <t xml:space="preserve">6) </t>
    </r>
    <r>
      <rPr>
        <sz val="10"/>
        <rFont val="Arial"/>
        <family val="0"/>
      </rPr>
      <t>Consideriamo un contratto di assicurazione rendita vitalizia posticipata differita di 15 anni su una testa di età 55.</t>
    </r>
  </si>
  <si>
    <t xml:space="preserve"> b) il premio annuo costante (equo) pagabile per tutto il periodo di differimento;</t>
  </si>
  <si>
    <t xml:space="preserve"> c) il premio annuo costante (equo) pagabile per 5 anni;</t>
  </si>
  <si>
    <t>1p72</t>
  </si>
  <si>
    <t>2p72</t>
  </si>
  <si>
    <t>3p72</t>
  </si>
  <si>
    <t>4p72</t>
  </si>
  <si>
    <t>5p72</t>
  </si>
  <si>
    <t>6p72</t>
  </si>
  <si>
    <t>7p72</t>
  </si>
  <si>
    <t>8p72</t>
  </si>
  <si>
    <t>9p72</t>
  </si>
  <si>
    <t>10p72</t>
  </si>
  <si>
    <t>11p72</t>
  </si>
  <si>
    <t>12p72</t>
  </si>
  <si>
    <t>13p72</t>
  </si>
  <si>
    <t>14p72</t>
  </si>
  <si>
    <t>15p72</t>
  </si>
  <si>
    <t>16p72</t>
  </si>
  <si>
    <t>17p72</t>
  </si>
  <si>
    <t>18p72</t>
  </si>
  <si>
    <t>19p72</t>
  </si>
  <si>
    <t>20p72</t>
  </si>
  <si>
    <t>21p72</t>
  </si>
  <si>
    <t>22p72</t>
  </si>
  <si>
    <t>23p72</t>
  </si>
  <si>
    <t>24p72</t>
  </si>
  <si>
    <t>25p72</t>
  </si>
  <si>
    <t>26p72</t>
  </si>
  <si>
    <t>27p72</t>
  </si>
  <si>
    <t>28p72</t>
  </si>
  <si>
    <t>29p72</t>
  </si>
  <si>
    <t>30p72</t>
  </si>
  <si>
    <t>31p72</t>
  </si>
  <si>
    <t>32p72</t>
  </si>
  <si>
    <t>33p72</t>
  </si>
  <si>
    <t>34p72</t>
  </si>
  <si>
    <t>35p72</t>
  </si>
  <si>
    <t>36p72</t>
  </si>
  <si>
    <t>37p72</t>
  </si>
  <si>
    <t>38p72</t>
  </si>
  <si>
    <t>39p72</t>
  </si>
  <si>
    <t>40p72</t>
  </si>
  <si>
    <t>41p72</t>
  </si>
  <si>
    <t>42p72</t>
  </si>
  <si>
    <t>43p72</t>
  </si>
  <si>
    <t>44p72</t>
  </si>
  <si>
    <t>45p72</t>
  </si>
  <si>
    <t>46p72</t>
  </si>
  <si>
    <t>47p72</t>
  </si>
  <si>
    <t>48p72</t>
  </si>
  <si>
    <t>k</t>
  </si>
  <si>
    <t>kpx</t>
  </si>
  <si>
    <t>1p50</t>
  </si>
  <si>
    <t>2p50</t>
  </si>
  <si>
    <t>3p50</t>
  </si>
  <si>
    <t>4p50</t>
  </si>
  <si>
    <t>5p50</t>
  </si>
  <si>
    <t>6p50</t>
  </si>
  <si>
    <t>7p50</t>
  </si>
  <si>
    <t>8p50</t>
  </si>
  <si>
    <t>9p50</t>
  </si>
  <si>
    <t>10p50</t>
  </si>
  <si>
    <t>11p50</t>
  </si>
  <si>
    <t>12p50</t>
  </si>
  <si>
    <t>13p50</t>
  </si>
  <si>
    <t>14p50</t>
  </si>
  <si>
    <t>15p50</t>
  </si>
  <si>
    <t>1p55</t>
  </si>
  <si>
    <t>2p55</t>
  </si>
  <si>
    <t>Valore di kpx</t>
  </si>
  <si>
    <t>n alpha x</t>
  </si>
  <si>
    <t># n = 5</t>
  </si>
  <si>
    <t>v=1 e C=1</t>
  </si>
  <si>
    <t>0p72</t>
  </si>
  <si>
    <t>#1+ quella somma perché è posticipata e come se partissimo da 0 e 5 valori sono 0 1 2 3 4 5</t>
  </si>
  <si>
    <t>K</t>
  </si>
  <si>
    <t>0p50</t>
  </si>
  <si>
    <t>5p55</t>
  </si>
  <si>
    <t>16p55</t>
  </si>
  <si>
    <t>17p55</t>
  </si>
  <si>
    <t>18p55</t>
  </si>
  <si>
    <t>19p55</t>
  </si>
  <si>
    <t>20p55</t>
  </si>
  <si>
    <t>21p55</t>
  </si>
  <si>
    <t>22p55</t>
  </si>
  <si>
    <t>23p55</t>
  </si>
  <si>
    <t>24p55</t>
  </si>
  <si>
    <t>25p55</t>
  </si>
  <si>
    <t>26p55</t>
  </si>
  <si>
    <t>27p55</t>
  </si>
  <si>
    <t>28p55</t>
  </si>
  <si>
    <t>29p55</t>
  </si>
  <si>
    <t>30p55</t>
  </si>
  <si>
    <t>31p55</t>
  </si>
  <si>
    <t>32p55</t>
  </si>
  <si>
    <t>33p55</t>
  </si>
  <si>
    <t>34p55</t>
  </si>
  <si>
    <t>35p55</t>
  </si>
  <si>
    <t>36p55</t>
  </si>
  <si>
    <t>37p55</t>
  </si>
  <si>
    <t>38p55</t>
  </si>
  <si>
    <t>39p55</t>
  </si>
  <si>
    <t>40p55</t>
  </si>
  <si>
    <t>41p55</t>
  </si>
  <si>
    <t>42p55</t>
  </si>
  <si>
    <t>43p55</t>
  </si>
  <si>
    <t>44p55</t>
  </si>
  <si>
    <t>45p55</t>
  </si>
  <si>
    <t>46p55</t>
  </si>
  <si>
    <t>47p55</t>
  </si>
  <si>
    <t>48p55</t>
  </si>
  <si>
    <t>49p55</t>
  </si>
  <si>
    <t>valori kpx</t>
  </si>
  <si>
    <t>50p55</t>
  </si>
  <si>
    <t>51p55</t>
  </si>
  <si>
    <t>52p55</t>
  </si>
  <si>
    <t>53p55</t>
  </si>
  <si>
    <t>54p55</t>
  </si>
  <si>
    <t>55p55</t>
  </si>
  <si>
    <t>56p55</t>
  </si>
  <si>
    <t>57p55</t>
  </si>
  <si>
    <t>58p55</t>
  </si>
  <si>
    <t>59p55</t>
  </si>
  <si>
    <t>60p55</t>
  </si>
  <si>
    <t>61p55</t>
  </si>
  <si>
    <t>62p55</t>
  </si>
  <si>
    <t>63p55</t>
  </si>
  <si>
    <t>64p55</t>
  </si>
  <si>
    <t>65p55</t>
  </si>
  <si>
    <t>0p55</t>
  </si>
  <si>
    <t>3p55</t>
  </si>
  <si>
    <t>4p55</t>
  </si>
  <si>
    <t>6p55</t>
  </si>
  <si>
    <t>7p55</t>
  </si>
  <si>
    <t>8p55</t>
  </si>
  <si>
    <t>9p55</t>
  </si>
  <si>
    <t>10p55</t>
  </si>
  <si>
    <t>11p55</t>
  </si>
  <si>
    <t>12p55</t>
  </si>
  <si>
    <t>13p55</t>
  </si>
  <si>
    <t>14p55</t>
  </si>
  <si>
    <t>Valori kpx</t>
  </si>
  <si>
    <t>kqx</t>
  </si>
  <si>
    <t>1p46</t>
  </si>
  <si>
    <t>2p46</t>
  </si>
  <si>
    <t>3p46</t>
  </si>
  <si>
    <t>4p46</t>
  </si>
  <si>
    <t>5p46</t>
  </si>
  <si>
    <t>6p46</t>
  </si>
  <si>
    <t>7p46</t>
  </si>
  <si>
    <t>8p46</t>
  </si>
  <si>
    <t>9p46</t>
  </si>
  <si>
    <t>10p46</t>
  </si>
  <si>
    <t>0|1q46</t>
  </si>
  <si>
    <t>1|1q46</t>
  </si>
  <si>
    <t>2|1q46</t>
  </si>
  <si>
    <t>3|1q46</t>
  </si>
  <si>
    <t>4|1q46</t>
  </si>
  <si>
    <t>5|1q46</t>
  </si>
  <si>
    <t>6|1q46</t>
  </si>
  <si>
    <t>7|1q46</t>
  </si>
  <si>
    <t>8|1q46</t>
  </si>
  <si>
    <t>9|1q46</t>
  </si>
  <si>
    <t>V(0,Y) Morte</t>
  </si>
  <si>
    <t xml:space="preserve"> valore kpx</t>
  </si>
  <si>
    <t>15p55</t>
  </si>
  <si>
    <t>In verde i valori che ci servono</t>
  </si>
  <si>
    <t>v^k</t>
  </si>
  <si>
    <t>V(0,Y_k)</t>
  </si>
  <si>
    <t>V(0,Yk)</t>
  </si>
  <si>
    <t>Valori k-1|1qx</t>
  </si>
  <si>
    <t>nEx</t>
  </si>
  <si>
    <t>nAx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</si>
</sst>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  <numFmt numFmtId="182" formatCode="_-* #,##0.00000000_-;\-* #,##0.00000000_-;_-* &quot;-&quot;????????_-;_-@_-"/>
    <numFmt numFmtId="183" formatCode="0.0000000"/>
    <numFmt numFmtId="184" formatCode="0.00000000"/>
    <numFmt numFmtId="185" formatCode="0.000000"/>
    <numFmt numFmtId="186" formatCode="_-* #,##0.000000000_-;\-* #,##0.000000000_-;_-* &quot;-&quot;??_-;_-@_-"/>
    <numFmt numFmtId="187" formatCode="0.0000"/>
    <numFmt numFmtId="188" formatCode="_-&quot;€&quot;\ * #,##0.0000_-;\-&quot;€&quot;\ * #,##0.0000_-;_-&quot;€&quot;\ * &quot;-&quot;??_-;_-@_-"/>
    <numFmt numFmtId="189" formatCode="_-* #,##0.0000_-;\-* #,##0.0000_-;_-* &quot;-&quot;????_-;_-@_-"/>
    <numFmt numFmtId="190" formatCode="0.00000"/>
    <numFmt numFmtId="191" formatCode="0.0%"/>
    <numFmt numFmtId="192" formatCode="0.000%"/>
    <numFmt numFmtId="193" formatCode="0.0"/>
    <numFmt numFmtId="194" formatCode="0.000"/>
    <numFmt numFmtId="195" formatCode="0.0000000000"/>
    <numFmt numFmtId="196" formatCode="0.000000000"/>
    <numFmt numFmtId="197" formatCode="_-* #,##0.000000000000_-;\-* #,##0.000000000000_-;_-* &quot;-&quot;??_-;_-@_-"/>
    <numFmt numFmtId="198" formatCode="#,##0.00000"/>
    <numFmt numFmtId="199" formatCode="_-* #,##0.0_-;\-* #,##0.0_-;_-* &quot;-&quot;??_-;_-@_-"/>
    <numFmt numFmtId="200" formatCode="_-* #,##0_-;\-* #,##0_-;_-* &quot;-&quot;??_-;_-@_-"/>
    <numFmt numFmtId="201" formatCode="[$-410]dddd\ d\ mmmm\ yyyy"/>
  </numFmts>
  <fonts count="44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0" fontId="0" fillId="0" borderId="0" xfId="51">
      <alignment/>
      <protection/>
    </xf>
    <xf numFmtId="0" fontId="6" fillId="0" borderId="0" xfId="51" applyFont="1">
      <alignment/>
      <protection/>
    </xf>
    <xf numFmtId="0" fontId="0" fillId="0" borderId="0" xfId="51" quotePrefix="1">
      <alignment/>
      <protection/>
    </xf>
    <xf numFmtId="0" fontId="0" fillId="0" borderId="0" xfId="51" applyFont="1" quotePrefix="1">
      <alignment/>
      <protection/>
    </xf>
    <xf numFmtId="0" fontId="0" fillId="0" borderId="0" xfId="51" applyFont="1">
      <alignment/>
      <protection/>
    </xf>
    <xf numFmtId="0" fontId="0" fillId="0" borderId="0" xfId="51" applyFont="1" applyBorder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12" xfId="51" applyBorder="1">
      <alignment/>
      <protection/>
    </xf>
    <xf numFmtId="49" fontId="0" fillId="0" borderId="12" xfId="51" applyNumberFormat="1" applyBorder="1">
      <alignment/>
      <protection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/>
    </xf>
    <xf numFmtId="0" fontId="1" fillId="0" borderId="12" xfId="52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9" fillId="26" borderId="12" xfId="51" applyFont="1" applyFill="1" applyBorder="1">
      <alignment/>
      <protection/>
    </xf>
    <xf numFmtId="0" fontId="0" fillId="0" borderId="13" xfId="0" applyBorder="1" applyAlignment="1">
      <alignment/>
    </xf>
    <xf numFmtId="0" fontId="9" fillId="35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36" borderId="12" xfId="0" applyFont="1" applyFill="1" applyBorder="1" applyAlignment="1">
      <alignment/>
    </xf>
    <xf numFmtId="0" fontId="9" fillId="36" borderId="12" xfId="51" applyFont="1" applyFill="1" applyBorder="1">
      <alignment/>
      <protection/>
    </xf>
    <xf numFmtId="0" fontId="0" fillId="37" borderId="12" xfId="51" applyFill="1" applyBorder="1">
      <alignment/>
      <protection/>
    </xf>
    <xf numFmtId="0" fontId="0" fillId="0" borderId="12" xfId="51" applyFill="1" applyBorder="1">
      <alignment/>
      <protection/>
    </xf>
    <xf numFmtId="0" fontId="0" fillId="34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52" applyFont="1" applyFill="1" applyBorder="1" applyAlignment="1">
      <alignment horizontal="right" wrapText="1"/>
      <protection/>
    </xf>
    <xf numFmtId="0" fontId="2" fillId="0" borderId="12" xfId="52" applyFont="1" applyFill="1" applyBorder="1" applyAlignment="1">
      <alignment horizontal="right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Migliaia 2 2" xfId="49"/>
    <cellStyle name="Neutrale" xfId="50"/>
    <cellStyle name="Normale 2" xfId="51"/>
    <cellStyle name="Normale_Foglio1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="203" zoomScaleNormal="203" zoomScalePageLayoutView="0" workbookViewId="0" topLeftCell="E3">
      <selection activeCell="J12" sqref="J12"/>
    </sheetView>
  </sheetViews>
  <sheetFormatPr defaultColWidth="9.140625" defaultRowHeight="12.75"/>
  <cols>
    <col min="1" max="4" width="9.140625" style="4" customWidth="1"/>
    <col min="9" max="9" width="14.421875" style="0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9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 t="s">
        <v>0</v>
      </c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6" t="s">
        <v>1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7" t="s">
        <v>8</v>
      </c>
    </row>
    <row r="6" spans="1:6" ht="12.75">
      <c r="A6" s="2" t="s">
        <v>7</v>
      </c>
      <c r="B6" s="3">
        <v>4</v>
      </c>
      <c r="C6" s="3">
        <v>99633.07314520203</v>
      </c>
      <c r="D6" s="3">
        <v>99678.89321290202</v>
      </c>
      <c r="F6" s="4"/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 t="s">
        <v>2</v>
      </c>
    </row>
    <row r="8" spans="1:14" ht="12.75">
      <c r="A8" s="2" t="s">
        <v>7</v>
      </c>
      <c r="B8" s="3">
        <v>6</v>
      </c>
      <c r="C8" s="3">
        <v>99614.68570995024</v>
      </c>
      <c r="D8" s="3">
        <v>99662.91034097289</v>
      </c>
      <c r="F8" s="4" t="s">
        <v>10</v>
      </c>
      <c r="N8" s="13">
        <f>SUM(K15:K62)</f>
        <v>9.586637706238987</v>
      </c>
    </row>
    <row r="9" spans="1:14" ht="12.75">
      <c r="A9" s="2" t="s">
        <v>7</v>
      </c>
      <c r="B9" s="3">
        <v>7</v>
      </c>
      <c r="C9" s="3">
        <v>99606.97951786371</v>
      </c>
      <c r="D9" s="3">
        <v>99655.68976311869</v>
      </c>
      <c r="F9" s="4" t="s">
        <v>11</v>
      </c>
      <c r="N9" s="13">
        <f>5000*N8</f>
        <v>47933.18853119494</v>
      </c>
    </row>
    <row r="10" spans="1:4" ht="12.75">
      <c r="A10" s="2" t="s">
        <v>7</v>
      </c>
      <c r="B10" s="3">
        <v>8</v>
      </c>
      <c r="C10" s="3">
        <v>99599.03187696799</v>
      </c>
      <c r="D10" s="3">
        <v>99648.72682007494</v>
      </c>
    </row>
    <row r="11" spans="1:4" ht="12.75">
      <c r="A11" s="2" t="s">
        <v>7</v>
      </c>
      <c r="B11" s="3">
        <v>9</v>
      </c>
      <c r="C11" s="3">
        <v>99590.63069862917</v>
      </c>
      <c r="D11" s="3">
        <v>99642.06629917429</v>
      </c>
    </row>
    <row r="12" spans="1:10" ht="12.75">
      <c r="A12" s="2" t="s">
        <v>7</v>
      </c>
      <c r="B12" s="3">
        <v>10</v>
      </c>
      <c r="C12" s="3">
        <v>99582.24217980543</v>
      </c>
      <c r="D12" s="3">
        <v>99636.01702932926</v>
      </c>
      <c r="J12">
        <v>1.04</v>
      </c>
    </row>
    <row r="13" spans="1:13" ht="12.75">
      <c r="A13" s="2" t="s">
        <v>7</v>
      </c>
      <c r="B13" s="3">
        <v>11</v>
      </c>
      <c r="C13" s="3">
        <v>99573.97784952693</v>
      </c>
      <c r="D13" s="3">
        <v>99630.09964627789</v>
      </c>
      <c r="I13" s="4"/>
      <c r="J13" s="4"/>
      <c r="K13" s="4"/>
      <c r="L13" s="4"/>
      <c r="M13" s="4"/>
    </row>
    <row r="14" spans="1:13" ht="12.75">
      <c r="A14" s="2" t="s">
        <v>7</v>
      </c>
      <c r="B14" s="3">
        <v>12</v>
      </c>
      <c r="C14" s="3">
        <v>99565.5518995213</v>
      </c>
      <c r="D14" s="3">
        <v>99623.82892780616</v>
      </c>
      <c r="G14" s="20" t="s">
        <v>72</v>
      </c>
      <c r="H14" s="20" t="s">
        <v>73</v>
      </c>
      <c r="I14" s="20" t="s">
        <v>91</v>
      </c>
      <c r="J14" s="20" t="s">
        <v>189</v>
      </c>
      <c r="K14" s="20" t="s">
        <v>190</v>
      </c>
      <c r="L14" s="14" t="s">
        <v>94</v>
      </c>
      <c r="M14" s="4"/>
    </row>
    <row r="15" spans="1:13" ht="12.75">
      <c r="A15" s="2" t="s">
        <v>7</v>
      </c>
      <c r="B15" s="3">
        <v>13</v>
      </c>
      <c r="C15" s="3">
        <v>99555.89702795362</v>
      </c>
      <c r="D15" s="3">
        <v>99616.82537263253</v>
      </c>
      <c r="G15" s="14">
        <v>1</v>
      </c>
      <c r="H15" s="15" t="s">
        <v>24</v>
      </c>
      <c r="I15" s="14">
        <f>C75/$C$74</f>
        <v>0.97859973</v>
      </c>
      <c r="J15" s="14">
        <f>$J$12^(-G15)</f>
        <v>0.9615384615384615</v>
      </c>
      <c r="K15" s="14">
        <f>I15*J15</f>
        <v>0.9409612788461538</v>
      </c>
      <c r="L15" s="14">
        <v>13</v>
      </c>
      <c r="M15" s="4"/>
    </row>
    <row r="16" spans="1:13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16">
        <f>G15+1</f>
        <v>2</v>
      </c>
      <c r="H16" s="17" t="s">
        <v>25</v>
      </c>
      <c r="I16" s="14">
        <f aca="true" t="shared" si="0" ref="I16:I62">C76/$C$74</f>
        <v>0.9544868173608594</v>
      </c>
      <c r="J16" s="14">
        <f aca="true" t="shared" si="1" ref="J16:J62">$J$12^(-G16)</f>
        <v>0.9245562130177514</v>
      </c>
      <c r="K16" s="14">
        <f aca="true" t="shared" si="2" ref="K16:K62">I16*J16</f>
        <v>0.8824767172345223</v>
      </c>
      <c r="L16" s="4"/>
      <c r="M16" s="4"/>
    </row>
    <row r="17" spans="1:11" ht="12.75">
      <c r="A17" s="2" t="s">
        <v>7</v>
      </c>
      <c r="B17" s="3">
        <v>15</v>
      </c>
      <c r="C17" s="3">
        <v>99528.625533571</v>
      </c>
      <c r="D17" s="3">
        <v>99599.22684306315</v>
      </c>
      <c r="G17" s="16">
        <f aca="true" t="shared" si="3" ref="G17:G62">G16+1</f>
        <v>3</v>
      </c>
      <c r="H17" s="17" t="s">
        <v>26</v>
      </c>
      <c r="I17" s="14">
        <f t="shared" si="0"/>
        <v>0.9285661911116493</v>
      </c>
      <c r="J17" s="14">
        <f t="shared" si="1"/>
        <v>0.8889963586709149</v>
      </c>
      <c r="K17" s="14">
        <f t="shared" si="2"/>
        <v>0.825491962683177</v>
      </c>
    </row>
    <row r="18" spans="1:13" ht="12.75">
      <c r="A18" s="2" t="s">
        <v>7</v>
      </c>
      <c r="B18" s="3">
        <v>16</v>
      </c>
      <c r="C18" s="3">
        <v>99509.08408323374</v>
      </c>
      <c r="D18" s="3">
        <v>99588.97907861328</v>
      </c>
      <c r="G18" s="16">
        <f t="shared" si="3"/>
        <v>4</v>
      </c>
      <c r="H18" s="17" t="s">
        <v>27</v>
      </c>
      <c r="I18" s="14">
        <f t="shared" si="0"/>
        <v>0.901041706360013</v>
      </c>
      <c r="J18" s="14">
        <f t="shared" si="1"/>
        <v>0.8548041910297257</v>
      </c>
      <c r="K18" s="14">
        <f t="shared" si="2"/>
        <v>0.7702142268891146</v>
      </c>
      <c r="L18" s="4"/>
      <c r="M18" s="4"/>
    </row>
    <row r="19" spans="1:11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16">
        <f t="shared" si="3"/>
        <v>5</v>
      </c>
      <c r="H19" s="17" t="s">
        <v>28</v>
      </c>
      <c r="I19" s="14">
        <f t="shared" si="0"/>
        <v>0.8719309950776067</v>
      </c>
      <c r="J19" s="14">
        <f t="shared" si="1"/>
        <v>0.8219271067593515</v>
      </c>
      <c r="K19" s="14">
        <f t="shared" si="2"/>
        <v>0.7166637200779397</v>
      </c>
    </row>
    <row r="20" spans="1:11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16">
        <f t="shared" si="3"/>
        <v>6</v>
      </c>
      <c r="H20" s="17" t="s">
        <v>29</v>
      </c>
      <c r="I20" s="14">
        <f t="shared" si="0"/>
        <v>0.8416077811073132</v>
      </c>
      <c r="J20" s="14">
        <f t="shared" si="1"/>
        <v>0.7903145257301457</v>
      </c>
      <c r="K20" s="14">
        <f t="shared" si="2"/>
        <v>0.6651348543766264</v>
      </c>
    </row>
    <row r="21" spans="1:11" ht="12.75">
      <c r="A21" s="2" t="s">
        <v>7</v>
      </c>
      <c r="B21" s="3">
        <v>19</v>
      </c>
      <c r="C21" s="3">
        <v>99419.24425148315</v>
      </c>
      <c r="D21" s="3">
        <v>99552.05603670941</v>
      </c>
      <c r="G21" s="16">
        <f t="shared" si="3"/>
        <v>7</v>
      </c>
      <c r="H21" s="17" t="s">
        <v>30</v>
      </c>
      <c r="I21" s="14">
        <f t="shared" si="0"/>
        <v>0.8088953871759977</v>
      </c>
      <c r="J21" s="14">
        <f t="shared" si="1"/>
        <v>0.7599178132020633</v>
      </c>
      <c r="K21" s="14">
        <f t="shared" si="2"/>
        <v>0.6146940137320205</v>
      </c>
    </row>
    <row r="22" spans="1:11" ht="12.75">
      <c r="A22" s="2" t="s">
        <v>7</v>
      </c>
      <c r="B22" s="3">
        <v>20</v>
      </c>
      <c r="C22" s="3">
        <v>99382.38556086936</v>
      </c>
      <c r="D22" s="3">
        <v>99537.71556303733</v>
      </c>
      <c r="G22" s="16">
        <f t="shared" si="3"/>
        <v>8</v>
      </c>
      <c r="H22" s="17" t="s">
        <v>31</v>
      </c>
      <c r="I22" s="14">
        <f t="shared" si="0"/>
        <v>0.7733811264043748</v>
      </c>
      <c r="J22" s="14">
        <f t="shared" si="1"/>
        <v>0.7306902050019838</v>
      </c>
      <c r="K22" s="14">
        <f t="shared" si="2"/>
        <v>0.5651020137970778</v>
      </c>
    </row>
    <row r="23" spans="1:11" ht="12.75">
      <c r="A23" s="2" t="s">
        <v>7</v>
      </c>
      <c r="B23" s="3">
        <v>21</v>
      </c>
      <c r="C23" s="3">
        <v>99343.06392619835</v>
      </c>
      <c r="D23" s="3">
        <v>99521.97068718958</v>
      </c>
      <c r="G23" s="16">
        <f t="shared" si="3"/>
        <v>9</v>
      </c>
      <c r="H23" s="17" t="s">
        <v>32</v>
      </c>
      <c r="I23" s="14">
        <f t="shared" si="0"/>
        <v>0.734266656692026</v>
      </c>
      <c r="J23" s="14">
        <f t="shared" si="1"/>
        <v>0.7025867355788304</v>
      </c>
      <c r="K23" s="14">
        <f t="shared" si="2"/>
        <v>0.5158860133696324</v>
      </c>
    </row>
    <row r="24" spans="1:11" ht="12.75">
      <c r="A24" s="2" t="s">
        <v>7</v>
      </c>
      <c r="B24" s="3">
        <v>22</v>
      </c>
      <c r="C24" s="3">
        <v>99302.00543787765</v>
      </c>
      <c r="D24" s="3">
        <v>99505.56747598092</v>
      </c>
      <c r="G24" s="16">
        <f t="shared" si="3"/>
        <v>10</v>
      </c>
      <c r="H24" s="17" t="s">
        <v>33</v>
      </c>
      <c r="I24" s="14">
        <f t="shared" si="0"/>
        <v>0.6921180177285939</v>
      </c>
      <c r="J24" s="14">
        <f t="shared" si="1"/>
        <v>0.6755641688257985</v>
      </c>
      <c r="K24" s="14">
        <f t="shared" si="2"/>
        <v>0.4675701333761768</v>
      </c>
    </row>
    <row r="25" spans="1:11" ht="12.75">
      <c r="A25" s="2" t="s">
        <v>7</v>
      </c>
      <c r="B25" s="3">
        <v>23</v>
      </c>
      <c r="C25" s="3">
        <v>99259.28670815834</v>
      </c>
      <c r="D25" s="3">
        <v>99488.67839601322</v>
      </c>
      <c r="G25" s="16">
        <f t="shared" si="3"/>
        <v>11</v>
      </c>
      <c r="H25" s="17" t="s">
        <v>34</v>
      </c>
      <c r="I25" s="14">
        <f t="shared" si="0"/>
        <v>0.6474323661156315</v>
      </c>
      <c r="J25" s="14">
        <f t="shared" si="1"/>
        <v>0.6495809315632679</v>
      </c>
      <c r="K25" s="14">
        <f t="shared" si="2"/>
        <v>0.4205597195056026</v>
      </c>
    </row>
    <row r="26" spans="1:11" ht="12.75">
      <c r="A26" s="2" t="s">
        <v>7</v>
      </c>
      <c r="B26" s="3">
        <v>24</v>
      </c>
      <c r="C26" s="3">
        <v>99214.33019202248</v>
      </c>
      <c r="D26" s="3">
        <v>99471.92450257133</v>
      </c>
      <c r="G26" s="16">
        <f t="shared" si="3"/>
        <v>12</v>
      </c>
      <c r="H26" s="17" t="s">
        <v>35</v>
      </c>
      <c r="I26" s="14">
        <f t="shared" si="0"/>
        <v>0.5997324628258793</v>
      </c>
      <c r="J26" s="14">
        <f t="shared" si="1"/>
        <v>0.6245970495800651</v>
      </c>
      <c r="K26" s="14">
        <f t="shared" si="2"/>
        <v>0.3745911268184303</v>
      </c>
    </row>
    <row r="27" spans="1:11" ht="12.75">
      <c r="A27" s="2" t="s">
        <v>7</v>
      </c>
      <c r="B27" s="3">
        <v>25</v>
      </c>
      <c r="C27" s="3">
        <v>99169.53095336756</v>
      </c>
      <c r="D27" s="3">
        <v>99453.93699446353</v>
      </c>
      <c r="G27" s="16">
        <f t="shared" si="3"/>
        <v>13</v>
      </c>
      <c r="H27" s="17" t="s">
        <v>36</v>
      </c>
      <c r="I27" s="14">
        <f t="shared" si="0"/>
        <v>0.5496013000469098</v>
      </c>
      <c r="J27" s="14">
        <f t="shared" si="1"/>
        <v>0.600574086134678</v>
      </c>
      <c r="K27" s="14">
        <f t="shared" si="2"/>
        <v>0.3300762985141038</v>
      </c>
    </row>
    <row r="28" spans="1:11" ht="12.75">
      <c r="A28" s="2" t="s">
        <v>7</v>
      </c>
      <c r="B28" s="3">
        <v>26</v>
      </c>
      <c r="C28" s="3">
        <v>99125.07027755523</v>
      </c>
      <c r="D28" s="3">
        <v>99435.14915122591</v>
      </c>
      <c r="G28" s="16">
        <f t="shared" si="3"/>
        <v>14</v>
      </c>
      <c r="H28" s="17" t="s">
        <v>37</v>
      </c>
      <c r="I28" s="14">
        <f t="shared" si="0"/>
        <v>0.4980993108862309</v>
      </c>
      <c r="J28" s="14">
        <f t="shared" si="1"/>
        <v>0.5774750828218058</v>
      </c>
      <c r="K28" s="14">
        <f t="shared" si="2"/>
        <v>0.2876399408075106</v>
      </c>
    </row>
    <row r="29" spans="1:11" ht="12.75">
      <c r="A29" s="2" t="s">
        <v>7</v>
      </c>
      <c r="B29" s="3">
        <v>27</v>
      </c>
      <c r="C29" s="3">
        <v>99080.05560064079</v>
      </c>
      <c r="D29" s="3">
        <v>99415.65687893779</v>
      </c>
      <c r="G29" s="16">
        <f t="shared" si="3"/>
        <v>15</v>
      </c>
      <c r="H29" s="17" t="s">
        <v>38</v>
      </c>
      <c r="I29" s="14">
        <f t="shared" si="0"/>
        <v>0.4454878401475006</v>
      </c>
      <c r="J29" s="14">
        <f t="shared" si="1"/>
        <v>0.5552645027132748</v>
      </c>
      <c r="K29" s="14">
        <f t="shared" si="2"/>
        <v>0.24736358402431274</v>
      </c>
    </row>
    <row r="30" spans="1:11" ht="12.75">
      <c r="A30" s="2" t="s">
        <v>7</v>
      </c>
      <c r="B30" s="3">
        <v>28</v>
      </c>
      <c r="C30" s="3">
        <v>99036.31373769422</v>
      </c>
      <c r="D30" s="3">
        <v>99395.59082275335</v>
      </c>
      <c r="G30" s="16">
        <f t="shared" si="3"/>
        <v>16</v>
      </c>
      <c r="H30" s="17" t="s">
        <v>39</v>
      </c>
      <c r="I30" s="14">
        <f t="shared" si="0"/>
        <v>0.3924932660055574</v>
      </c>
      <c r="J30" s="14">
        <f t="shared" si="1"/>
        <v>0.533908175685841</v>
      </c>
      <c r="K30" s="14">
        <f t="shared" si="2"/>
        <v>0.20955536362200466</v>
      </c>
    </row>
    <row r="31" spans="1:11" ht="12.75">
      <c r="A31" s="2" t="s">
        <v>7</v>
      </c>
      <c r="B31" s="3">
        <v>29</v>
      </c>
      <c r="C31" s="3">
        <v>98991.69391690283</v>
      </c>
      <c r="D31" s="3">
        <v>99375.47017330311</v>
      </c>
      <c r="G31" s="16">
        <f t="shared" si="3"/>
        <v>17</v>
      </c>
      <c r="H31" s="17" t="s">
        <v>40</v>
      </c>
      <c r="I31" s="14">
        <f t="shared" si="0"/>
        <v>0.3401341972534294</v>
      </c>
      <c r="J31" s="14">
        <f t="shared" si="1"/>
        <v>0.5133732458517702</v>
      </c>
      <c r="K31" s="14">
        <f t="shared" si="2"/>
        <v>0.17461579686917933</v>
      </c>
    </row>
    <row r="32" spans="1:11" ht="12.75">
      <c r="A32" s="2" t="s">
        <v>7</v>
      </c>
      <c r="B32" s="3">
        <v>30</v>
      </c>
      <c r="C32" s="3">
        <v>98943.83539256177</v>
      </c>
      <c r="D32" s="3">
        <v>99354.9312511277</v>
      </c>
      <c r="G32" s="16">
        <f t="shared" si="3"/>
        <v>18</v>
      </c>
      <c r="H32" s="17" t="s">
        <v>41</v>
      </c>
      <c r="I32" s="14">
        <f t="shared" si="0"/>
        <v>0.288980071798407</v>
      </c>
      <c r="J32" s="14">
        <f t="shared" si="1"/>
        <v>0.4936281210113175</v>
      </c>
      <c r="K32" s="14">
        <f t="shared" si="2"/>
        <v>0.14264868985156326</v>
      </c>
    </row>
    <row r="33" spans="1:11" ht="12.75">
      <c r="A33" s="2" t="s">
        <v>7</v>
      </c>
      <c r="B33" s="3">
        <v>31</v>
      </c>
      <c r="C33" s="3">
        <v>98893.56301923716</v>
      </c>
      <c r="D33" s="3">
        <v>99333.72592815077</v>
      </c>
      <c r="G33" s="16">
        <f t="shared" si="3"/>
        <v>19</v>
      </c>
      <c r="H33" s="17" t="s">
        <v>42</v>
      </c>
      <c r="I33" s="14">
        <f t="shared" si="0"/>
        <v>0.24012144815206082</v>
      </c>
      <c r="J33" s="14">
        <f t="shared" si="1"/>
        <v>0.47464242404934376</v>
      </c>
      <c r="K33" s="14">
        <f t="shared" si="2"/>
        <v>0.11397182621713296</v>
      </c>
    </row>
    <row r="34" spans="1:11" ht="12.75">
      <c r="A34" s="2" t="s">
        <v>7</v>
      </c>
      <c r="B34" s="3">
        <v>32</v>
      </c>
      <c r="C34" s="3">
        <v>98840.67276386321</v>
      </c>
      <c r="D34" s="3">
        <v>99311.1086320942</v>
      </c>
      <c r="G34" s="16">
        <f t="shared" si="3"/>
        <v>20</v>
      </c>
      <c r="H34" s="17" t="s">
        <v>43</v>
      </c>
      <c r="I34" s="14">
        <f t="shared" si="0"/>
        <v>0.19530912866556782</v>
      </c>
      <c r="J34" s="14">
        <f t="shared" si="1"/>
        <v>0.45638694620129205</v>
      </c>
      <c r="K34" s="14">
        <f t="shared" si="2"/>
        <v>0.08913653679691373</v>
      </c>
    </row>
    <row r="35" spans="1:11" ht="12.75">
      <c r="A35" s="2" t="s">
        <v>7</v>
      </c>
      <c r="B35" s="3">
        <v>33</v>
      </c>
      <c r="C35" s="3">
        <v>98784.22979768142</v>
      </c>
      <c r="D35" s="3">
        <v>99286.7863484791</v>
      </c>
      <c r="G35" s="16">
        <f t="shared" si="3"/>
        <v>21</v>
      </c>
      <c r="H35" s="17" t="s">
        <v>44</v>
      </c>
      <c r="I35" s="14">
        <f t="shared" si="0"/>
        <v>0.1549940335501766</v>
      </c>
      <c r="J35" s="14">
        <f t="shared" si="1"/>
        <v>0.43883360211662686</v>
      </c>
      <c r="K35" s="14">
        <f t="shared" si="2"/>
        <v>0.06801659004940931</v>
      </c>
    </row>
    <row r="36" spans="1:11" ht="12.75">
      <c r="A36" s="2" t="s">
        <v>7</v>
      </c>
      <c r="B36" s="3">
        <v>34</v>
      </c>
      <c r="C36" s="3">
        <v>98725.50652443588</v>
      </c>
      <c r="D36" s="3">
        <v>99260.17153253053</v>
      </c>
      <c r="G36" s="16">
        <f t="shared" si="3"/>
        <v>22</v>
      </c>
      <c r="H36" s="17" t="s">
        <v>45</v>
      </c>
      <c r="I36" s="14">
        <f t="shared" si="0"/>
        <v>0.11970158212273428</v>
      </c>
      <c r="J36" s="14">
        <f t="shared" si="1"/>
        <v>0.4219553866506028</v>
      </c>
      <c r="K36" s="14">
        <f t="shared" si="2"/>
        <v>0.050508727367287225</v>
      </c>
    </row>
    <row r="37" spans="1:11" ht="12.75">
      <c r="A37" s="2" t="s">
        <v>7</v>
      </c>
      <c r="B37" s="3">
        <v>35</v>
      </c>
      <c r="C37" s="3">
        <v>98662.9283748703</v>
      </c>
      <c r="D37" s="3">
        <v>99229.8971802131</v>
      </c>
      <c r="G37" s="16">
        <f t="shared" si="3"/>
        <v>23</v>
      </c>
      <c r="H37" s="17" t="s">
        <v>46</v>
      </c>
      <c r="I37" s="14">
        <f t="shared" si="0"/>
        <v>0.09061615653412236</v>
      </c>
      <c r="J37" s="14">
        <f t="shared" si="1"/>
        <v>0.4057263333178873</v>
      </c>
      <c r="K37" s="14">
        <f t="shared" si="2"/>
        <v>0.036765360929949184</v>
      </c>
    </row>
    <row r="38" spans="1:11" ht="12.75">
      <c r="A38" s="2" t="s">
        <v>7</v>
      </c>
      <c r="B38" s="3">
        <v>36</v>
      </c>
      <c r="C38" s="3">
        <v>98595.6363112015</v>
      </c>
      <c r="D38" s="3">
        <v>99195.51501313913</v>
      </c>
      <c r="G38" s="16">
        <f t="shared" si="3"/>
        <v>24</v>
      </c>
      <c r="H38" s="17" t="s">
        <v>47</v>
      </c>
      <c r="I38" s="14">
        <f t="shared" si="0"/>
        <v>0.06780979798458886</v>
      </c>
      <c r="J38" s="14">
        <f t="shared" si="1"/>
        <v>0.3901214743441224</v>
      </c>
      <c r="K38" s="14">
        <f t="shared" si="2"/>
        <v>0.026454058364724906</v>
      </c>
    </row>
    <row r="39" spans="1:11" ht="12.75">
      <c r="A39" s="2" t="s">
        <v>7</v>
      </c>
      <c r="B39" s="3">
        <v>37</v>
      </c>
      <c r="C39" s="3">
        <v>98524.8032341628</v>
      </c>
      <c r="D39" s="3">
        <v>99156.15423278192</v>
      </c>
      <c r="G39" s="16">
        <f t="shared" si="3"/>
        <v>25</v>
      </c>
      <c r="H39" s="17" t="s">
        <v>48</v>
      </c>
      <c r="I39" s="14">
        <f t="shared" si="0"/>
        <v>0.04947152100322657</v>
      </c>
      <c r="J39" s="14">
        <f t="shared" si="1"/>
        <v>0.37511680225396377</v>
      </c>
      <c r="K39" s="14">
        <f t="shared" si="2"/>
        <v>0.018557598761370156</v>
      </c>
    </row>
    <row r="40" spans="1:11" ht="12.75">
      <c r="A40" s="2" t="s">
        <v>7</v>
      </c>
      <c r="B40" s="3">
        <v>38</v>
      </c>
      <c r="C40" s="3">
        <v>98449.51550577141</v>
      </c>
      <c r="D40" s="3">
        <v>99111.35151605339</v>
      </c>
      <c r="G40" s="16">
        <f t="shared" si="3"/>
        <v>26</v>
      </c>
      <c r="H40" s="17" t="s">
        <v>49</v>
      </c>
      <c r="I40" s="14">
        <f t="shared" si="0"/>
        <v>0.03475659405380687</v>
      </c>
      <c r="J40" s="14">
        <f t="shared" si="1"/>
        <v>0.3606892329365037</v>
      </c>
      <c r="K40" s="14">
        <f t="shared" si="2"/>
        <v>0.012536329248753045</v>
      </c>
    </row>
    <row r="41" spans="1:11" ht="12.75">
      <c r="A41" s="2" t="s">
        <v>7</v>
      </c>
      <c r="B41" s="3">
        <v>39</v>
      </c>
      <c r="C41" s="3">
        <v>98368.6638411623</v>
      </c>
      <c r="D41" s="3">
        <v>99060.64515750426</v>
      </c>
      <c r="G41" s="16">
        <f t="shared" si="3"/>
        <v>27</v>
      </c>
      <c r="H41" s="17" t="s">
        <v>50</v>
      </c>
      <c r="I41" s="14">
        <f t="shared" si="0"/>
        <v>0.02333585703830806</v>
      </c>
      <c r="J41" s="14">
        <f t="shared" si="1"/>
        <v>0.3468165701312535</v>
      </c>
      <c r="K41" s="14">
        <f t="shared" si="2"/>
        <v>0.008093261899099273</v>
      </c>
    </row>
    <row r="42" spans="1:11" ht="12.75">
      <c r="A42" s="2" t="s">
        <v>7</v>
      </c>
      <c r="B42" s="3">
        <v>40</v>
      </c>
      <c r="C42" s="3">
        <v>98281.35673357008</v>
      </c>
      <c r="D42" s="3">
        <v>99005.76258826765</v>
      </c>
      <c r="G42" s="16">
        <f t="shared" si="3"/>
        <v>28</v>
      </c>
      <c r="H42" s="17" t="s">
        <v>51</v>
      </c>
      <c r="I42" s="14">
        <f t="shared" si="0"/>
        <v>0.014974523551109856</v>
      </c>
      <c r="J42" s="14">
        <f t="shared" si="1"/>
        <v>0.3334774712800514</v>
      </c>
      <c r="K42" s="14">
        <f t="shared" si="2"/>
        <v>0.00499366624744769</v>
      </c>
    </row>
    <row r="43" spans="1:11" ht="12.75">
      <c r="A43" s="2" t="s">
        <v>7</v>
      </c>
      <c r="B43" s="3">
        <v>41</v>
      </c>
      <c r="C43" s="3">
        <v>98186.90540130841</v>
      </c>
      <c r="D43" s="3">
        <v>98947.68580793338</v>
      </c>
      <c r="G43" s="16">
        <f t="shared" si="3"/>
        <v>29</v>
      </c>
      <c r="H43" s="17" t="s">
        <v>52</v>
      </c>
      <c r="I43" s="14">
        <f t="shared" si="0"/>
        <v>0.009187576397136568</v>
      </c>
      <c r="J43" s="14">
        <f t="shared" si="1"/>
        <v>0.3206514146923571</v>
      </c>
      <c r="K43" s="14">
        <f t="shared" si="2"/>
        <v>0.0029460093693359497</v>
      </c>
    </row>
    <row r="44" spans="1:11" ht="12.75">
      <c r="A44" s="2" t="s">
        <v>7</v>
      </c>
      <c r="B44" s="3">
        <v>42</v>
      </c>
      <c r="C44" s="3">
        <v>98084.02516182892</v>
      </c>
      <c r="D44" s="3">
        <v>98885.18649166965</v>
      </c>
      <c r="G44" s="16">
        <f t="shared" si="3"/>
        <v>30</v>
      </c>
      <c r="H44" s="17" t="s">
        <v>53</v>
      </c>
      <c r="I44" s="14">
        <f t="shared" si="0"/>
        <v>0.005444366946981361</v>
      </c>
      <c r="J44" s="14">
        <f t="shared" si="1"/>
        <v>0.30831866797342034</v>
      </c>
      <c r="K44" s="14">
        <f t="shared" si="2"/>
        <v>0.0016785999650518104</v>
      </c>
    </row>
    <row r="45" spans="1:11" ht="12.75">
      <c r="A45" s="2" t="s">
        <v>7</v>
      </c>
      <c r="B45" s="3">
        <v>43</v>
      </c>
      <c r="C45" s="3">
        <v>97972.78316469163</v>
      </c>
      <c r="D45" s="3">
        <v>98817.78535970507</v>
      </c>
      <c r="G45" s="16">
        <f t="shared" si="3"/>
        <v>31</v>
      </c>
      <c r="H45" s="17" t="s">
        <v>54</v>
      </c>
      <c r="I45" s="14">
        <f t="shared" si="0"/>
        <v>0.0030476280209728785</v>
      </c>
      <c r="J45" s="14">
        <f t="shared" si="1"/>
        <v>0.29646025766675027</v>
      </c>
      <c r="K45" s="14">
        <f t="shared" si="2"/>
        <v>0.0009035005883700277</v>
      </c>
    </row>
    <row r="46" spans="1:11" ht="12.75">
      <c r="A46" s="2" t="s">
        <v>7</v>
      </c>
      <c r="B46" s="3">
        <v>44</v>
      </c>
      <c r="C46" s="3">
        <v>97850.76786053833</v>
      </c>
      <c r="D46" s="3">
        <v>98744.80150797195</v>
      </c>
      <c r="G46" s="16">
        <f t="shared" si="3"/>
        <v>32</v>
      </c>
      <c r="H46" s="17" t="s">
        <v>55</v>
      </c>
      <c r="I46" s="14">
        <f t="shared" si="0"/>
        <v>0.0016040235571294574</v>
      </c>
      <c r="J46" s="14">
        <f t="shared" si="1"/>
        <v>0.28505794006418295</v>
      </c>
      <c r="K46" s="14">
        <f t="shared" si="2"/>
        <v>0.0004572396510097464</v>
      </c>
    </row>
    <row r="47" spans="1:11" ht="12.75">
      <c r="A47" s="2" t="s">
        <v>7</v>
      </c>
      <c r="B47" s="3">
        <v>45</v>
      </c>
      <c r="C47" s="3">
        <v>97715.84926479685</v>
      </c>
      <c r="D47" s="3">
        <v>98662.92231856154</v>
      </c>
      <c r="G47" s="16">
        <f t="shared" si="3"/>
        <v>33</v>
      </c>
      <c r="H47" s="17" t="s">
        <v>56</v>
      </c>
      <c r="I47" s="14">
        <f t="shared" si="0"/>
        <v>0.0007899492808115816</v>
      </c>
      <c r="J47" s="14">
        <f t="shared" si="1"/>
        <v>0.27409417313863743</v>
      </c>
      <c r="K47" s="14">
        <f t="shared" si="2"/>
        <v>0.0002165204949455118</v>
      </c>
    </row>
    <row r="48" spans="1:11" ht="12.75">
      <c r="A48" s="2" t="s">
        <v>7</v>
      </c>
      <c r="B48" s="3">
        <v>46</v>
      </c>
      <c r="C48" s="3">
        <v>97566.05868514185</v>
      </c>
      <c r="D48" s="3">
        <v>98569.75492101612</v>
      </c>
      <c r="G48" s="16">
        <f t="shared" si="3"/>
        <v>34</v>
      </c>
      <c r="H48" s="17" t="s">
        <v>57</v>
      </c>
      <c r="I48" s="14">
        <f t="shared" si="0"/>
        <v>0.00036223279101674113</v>
      </c>
      <c r="J48" s="14">
        <f t="shared" si="1"/>
        <v>0.26355208955638215</v>
      </c>
      <c r="K48" s="14">
        <f t="shared" si="2"/>
        <v>9.546720897830242E-05</v>
      </c>
    </row>
    <row r="49" spans="1:11" ht="12.75">
      <c r="A49" s="2" t="s">
        <v>7</v>
      </c>
      <c r="B49" s="3">
        <v>47</v>
      </c>
      <c r="C49" s="3">
        <v>97399.42171087115</v>
      </c>
      <c r="D49" s="3">
        <v>98467.21280497179</v>
      </c>
      <c r="G49" s="16">
        <f t="shared" si="3"/>
        <v>35</v>
      </c>
      <c r="H49" s="17" t="s">
        <v>58</v>
      </c>
      <c r="I49" s="14">
        <f t="shared" si="0"/>
        <v>0.00015388654520619025</v>
      </c>
      <c r="J49" s="14">
        <f t="shared" si="1"/>
        <v>0.2534154707272905</v>
      </c>
      <c r="K49" s="14">
        <f t="shared" si="2"/>
        <v>3.899723129202317E-05</v>
      </c>
    </row>
    <row r="50" spans="1:11" ht="12.75">
      <c r="A50" s="2" t="s">
        <v>7</v>
      </c>
      <c r="B50" s="3">
        <v>48</v>
      </c>
      <c r="C50" s="3">
        <v>97214.79136707602</v>
      </c>
      <c r="D50" s="3">
        <v>98351.70485631879</v>
      </c>
      <c r="G50" s="16">
        <f t="shared" si="3"/>
        <v>36</v>
      </c>
      <c r="H50" s="17" t="s">
        <v>59</v>
      </c>
      <c r="I50" s="14">
        <f t="shared" si="0"/>
        <v>6.0261603313901067E-05</v>
      </c>
      <c r="J50" s="14">
        <f t="shared" si="1"/>
        <v>0.24366872185316396</v>
      </c>
      <c r="K50" s="14">
        <f t="shared" si="2"/>
        <v>1.4683867856320663E-05</v>
      </c>
    </row>
    <row r="51" spans="1:11" ht="12.75">
      <c r="A51" s="2" t="s">
        <v>7</v>
      </c>
      <c r="B51" s="3">
        <v>49</v>
      </c>
      <c r="C51" s="3">
        <v>97013.05900921437</v>
      </c>
      <c r="D51" s="3">
        <v>98223.53684861823</v>
      </c>
      <c r="G51" s="16">
        <f t="shared" si="3"/>
        <v>37</v>
      </c>
      <c r="H51" s="17" t="s">
        <v>60</v>
      </c>
      <c r="I51" s="14">
        <f t="shared" si="0"/>
        <v>2.1641845414070555E-05</v>
      </c>
      <c r="J51" s="14">
        <f t="shared" si="1"/>
        <v>0.23429684793573452</v>
      </c>
      <c r="K51" s="14">
        <f t="shared" si="2"/>
        <v>5.0706161640291625E-06</v>
      </c>
    </row>
    <row r="52" spans="1:11" ht="12.75">
      <c r="A52" s="2" t="s">
        <v>7</v>
      </c>
      <c r="B52" s="3">
        <v>50</v>
      </c>
      <c r="C52" s="3">
        <v>96790.70313770407</v>
      </c>
      <c r="D52" s="3">
        <v>98086.0229147948</v>
      </c>
      <c r="G52" s="16">
        <f t="shared" si="3"/>
        <v>38</v>
      </c>
      <c r="H52" s="17" t="s">
        <v>61</v>
      </c>
      <c r="I52" s="14">
        <f t="shared" si="0"/>
        <v>7.0916072635100805E-06</v>
      </c>
      <c r="J52" s="14">
        <f t="shared" si="1"/>
        <v>0.22528543070743706</v>
      </c>
      <c r="K52" s="14">
        <f t="shared" si="2"/>
        <v>1.5976357967678576E-06</v>
      </c>
    </row>
    <row r="53" spans="1:11" ht="12.75">
      <c r="A53" s="2" t="s">
        <v>7</v>
      </c>
      <c r="B53" s="3">
        <v>51</v>
      </c>
      <c r="C53" s="3">
        <v>96547.5939286331</v>
      </c>
      <c r="D53" s="3">
        <v>97934.10728250437</v>
      </c>
      <c r="G53" s="16">
        <f t="shared" si="3"/>
        <v>39</v>
      </c>
      <c r="H53" s="17" t="s">
        <v>62</v>
      </c>
      <c r="I53" s="14">
        <f t="shared" si="0"/>
        <v>2.1094760917984633E-06</v>
      </c>
      <c r="J53" s="14">
        <f t="shared" si="1"/>
        <v>0.21662060644945874</v>
      </c>
      <c r="K53" s="14">
        <f t="shared" si="2"/>
        <v>4.569559902960172E-07</v>
      </c>
    </row>
    <row r="54" spans="1:11" ht="12.75">
      <c r="A54" s="2" t="s">
        <v>7</v>
      </c>
      <c r="B54" s="3">
        <v>52</v>
      </c>
      <c r="C54" s="3">
        <v>96287.35278562628</v>
      </c>
      <c r="D54" s="3">
        <v>97768.69559596315</v>
      </c>
      <c r="G54" s="16">
        <f t="shared" si="3"/>
        <v>40</v>
      </c>
      <c r="H54" s="17" t="s">
        <v>63</v>
      </c>
      <c r="I54" s="14">
        <f t="shared" si="0"/>
        <v>5.667226073172931E-07</v>
      </c>
      <c r="J54" s="14">
        <f t="shared" si="1"/>
        <v>0.20828904466294101</v>
      </c>
      <c r="K54" s="14">
        <f t="shared" si="2"/>
        <v>1.1804211046701005E-07</v>
      </c>
    </row>
    <row r="55" spans="1:11" ht="12.75">
      <c r="A55" s="2" t="s">
        <v>7</v>
      </c>
      <c r="B55" s="3">
        <v>53</v>
      </c>
      <c r="C55" s="3">
        <v>95995.07637773962</v>
      </c>
      <c r="D55" s="3">
        <v>97587.53900220642</v>
      </c>
      <c r="G55" s="16">
        <f t="shared" si="3"/>
        <v>41</v>
      </c>
      <c r="H55" s="17" t="s">
        <v>64</v>
      </c>
      <c r="I55" s="14">
        <f t="shared" si="0"/>
        <v>1.368100393891259E-07</v>
      </c>
      <c r="J55" s="14">
        <f t="shared" si="1"/>
        <v>0.2002779275605202</v>
      </c>
      <c r="K55" s="14">
        <f t="shared" si="2"/>
        <v>2.7400031158327273E-08</v>
      </c>
    </row>
    <row r="56" spans="1:11" ht="12.75">
      <c r="A56" s="2" t="s">
        <v>7</v>
      </c>
      <c r="B56" s="3">
        <v>54</v>
      </c>
      <c r="C56" s="3">
        <v>95677.84816848945</v>
      </c>
      <c r="D56" s="3">
        <v>97390.76739206394</v>
      </c>
      <c r="G56" s="16">
        <f t="shared" si="3"/>
        <v>42</v>
      </c>
      <c r="H56" s="17" t="s">
        <v>65</v>
      </c>
      <c r="I56" s="14">
        <f t="shared" si="0"/>
        <v>2.9525781779799666E-08</v>
      </c>
      <c r="J56" s="14">
        <f t="shared" si="1"/>
        <v>0.19257493034665407</v>
      </c>
      <c r="K56" s="14">
        <f t="shared" si="2"/>
        <v>5.685925369675429E-09</v>
      </c>
    </row>
    <row r="57" spans="1:11" ht="12.75">
      <c r="A57" s="2" t="s">
        <v>7</v>
      </c>
      <c r="B57" s="3">
        <v>55</v>
      </c>
      <c r="C57" s="3">
        <v>95324.7194096907</v>
      </c>
      <c r="D57" s="3">
        <v>97179.39923568527</v>
      </c>
      <c r="G57" s="16">
        <f t="shared" si="3"/>
        <v>43</v>
      </c>
      <c r="H57" s="17" t="s">
        <v>66</v>
      </c>
      <c r="I57" s="14">
        <f t="shared" si="0"/>
        <v>5.667493594906338E-09</v>
      </c>
      <c r="J57" s="14">
        <f t="shared" si="1"/>
        <v>0.18516820225639813</v>
      </c>
      <c r="K57" s="14">
        <f t="shared" si="2"/>
        <v>1.0494396002684577E-09</v>
      </c>
    </row>
    <row r="58" spans="1:11" ht="12.75">
      <c r="A58" s="2" t="s">
        <v>7</v>
      </c>
      <c r="B58" s="3">
        <v>56</v>
      </c>
      <c r="C58" s="3">
        <v>94932.105487858</v>
      </c>
      <c r="D58" s="3">
        <v>96950.83911944689</v>
      </c>
      <c r="G58" s="16">
        <f t="shared" si="3"/>
        <v>44</v>
      </c>
      <c r="H58" s="17" t="s">
        <v>67</v>
      </c>
      <c r="I58" s="14">
        <f t="shared" si="0"/>
        <v>9.625693791563304E-10</v>
      </c>
      <c r="J58" s="14">
        <f t="shared" si="1"/>
        <v>0.17804634832345972</v>
      </c>
      <c r="K58" s="14">
        <f t="shared" si="2"/>
        <v>1.7138196296676438E-10</v>
      </c>
    </row>
    <row r="59" spans="1:11" ht="12.75">
      <c r="A59" s="2" t="s">
        <v>7</v>
      </c>
      <c r="B59" s="3">
        <v>57</v>
      </c>
      <c r="C59" s="3">
        <v>94493.1299388716</v>
      </c>
      <c r="D59" s="3">
        <v>96695.53459676007</v>
      </c>
      <c r="G59" s="16">
        <f t="shared" si="3"/>
        <v>45</v>
      </c>
      <c r="H59" s="17" t="s">
        <v>68</v>
      </c>
      <c r="I59" s="14">
        <f t="shared" si="0"/>
        <v>1.4388628577327553E-10</v>
      </c>
      <c r="J59" s="14">
        <f t="shared" si="1"/>
        <v>0.17119841184948048</v>
      </c>
      <c r="K59" s="14">
        <f t="shared" si="2"/>
        <v>2.463310361130527E-11</v>
      </c>
    </row>
    <row r="60" spans="1:11" ht="12.75">
      <c r="A60" s="2" t="s">
        <v>7</v>
      </c>
      <c r="B60" s="3">
        <v>58</v>
      </c>
      <c r="C60" s="3">
        <v>94010.60833028915</v>
      </c>
      <c r="D60" s="3">
        <v>96419.06079033032</v>
      </c>
      <c r="G60" s="16">
        <f t="shared" si="3"/>
        <v>46</v>
      </c>
      <c r="H60" s="17" t="s">
        <v>69</v>
      </c>
      <c r="I60" s="14">
        <f t="shared" si="0"/>
        <v>1.8826799623141388E-11</v>
      </c>
      <c r="J60" s="14">
        <f t="shared" si="1"/>
        <v>0.1646138575475774</v>
      </c>
      <c r="K60" s="14">
        <f t="shared" si="2"/>
        <v>3.09915211124058E-12</v>
      </c>
    </row>
    <row r="61" spans="1:11" ht="12.75">
      <c r="A61" s="2" t="s">
        <v>7</v>
      </c>
      <c r="B61" s="3">
        <v>59</v>
      </c>
      <c r="C61" s="3">
        <v>93479.46437502644</v>
      </c>
      <c r="D61" s="3">
        <v>96115.97325787957</v>
      </c>
      <c r="G61" s="16">
        <f t="shared" si="3"/>
        <v>47</v>
      </c>
      <c r="H61" s="17" t="s">
        <v>70</v>
      </c>
      <c r="I61" s="14">
        <f t="shared" si="0"/>
        <v>2.143952262908217E-12</v>
      </c>
      <c r="J61" s="14">
        <f t="shared" si="1"/>
        <v>0.15828255533420904</v>
      </c>
      <c r="K61" s="14">
        <f t="shared" si="2"/>
        <v>3.3935024268767255E-13</v>
      </c>
    </row>
    <row r="62" spans="1:11" ht="12.75">
      <c r="A62" s="2" t="s">
        <v>7</v>
      </c>
      <c r="B62" s="3">
        <v>60</v>
      </c>
      <c r="C62" s="3">
        <v>92906.98211327412</v>
      </c>
      <c r="D62" s="3">
        <v>95789.48267527827</v>
      </c>
      <c r="G62" s="16">
        <f t="shared" si="3"/>
        <v>48</v>
      </c>
      <c r="H62" s="17" t="s">
        <v>71</v>
      </c>
      <c r="I62" s="14">
        <f t="shared" si="0"/>
        <v>0</v>
      </c>
      <c r="J62" s="14">
        <f t="shared" si="1"/>
        <v>0.15219476474443175</v>
      </c>
      <c r="K62" s="14">
        <f t="shared" si="2"/>
        <v>0</v>
      </c>
    </row>
    <row r="63" spans="1:4" ht="12.75">
      <c r="A63" s="2" t="s">
        <v>7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7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7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7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7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7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7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7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7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7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7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7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7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7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7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7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7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7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7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7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7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7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7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7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7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7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7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7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7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7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7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7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7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7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7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7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7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7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7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7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7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7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7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7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7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7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7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7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7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7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7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7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7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7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7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7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7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4" width="9.140625" style="4" customWidth="1"/>
    <col min="11" max="11" width="11.7109375" style="0" bestFit="1" customWidth="1"/>
    <col min="14" max="14" width="13.7109375" style="0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12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 t="s">
        <v>0</v>
      </c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6" t="s">
        <v>1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7" t="s">
        <v>8</v>
      </c>
    </row>
    <row r="6" spans="1:4" ht="12.75">
      <c r="A6" s="2" t="s">
        <v>7</v>
      </c>
      <c r="B6" s="3">
        <v>4</v>
      </c>
      <c r="C6" s="3">
        <v>99633.07314520203</v>
      </c>
      <c r="D6" s="3">
        <v>99678.89321290202</v>
      </c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 t="s">
        <v>2</v>
      </c>
    </row>
    <row r="8" spans="1:15" ht="12.75">
      <c r="A8" s="2" t="s">
        <v>7</v>
      </c>
      <c r="B8" s="3">
        <v>6</v>
      </c>
      <c r="C8" s="3">
        <v>99614.68570995024</v>
      </c>
      <c r="D8" s="3">
        <v>99662.91034097289</v>
      </c>
      <c r="F8" s="9" t="s">
        <v>15</v>
      </c>
      <c r="O8" s="13">
        <f>SUM(K13:K27)*5000</f>
        <v>53959.47258306389</v>
      </c>
    </row>
    <row r="9" spans="1:15" ht="12.75">
      <c r="A9" s="2" t="s">
        <v>7</v>
      </c>
      <c r="B9" s="3">
        <v>7</v>
      </c>
      <c r="C9" s="3">
        <v>99606.97951786371</v>
      </c>
      <c r="D9" s="3">
        <v>99655.68976311869</v>
      </c>
      <c r="F9" s="9" t="s">
        <v>16</v>
      </c>
      <c r="O9" s="13">
        <f>(O8/L13)</f>
        <v>11716.219135199286</v>
      </c>
    </row>
    <row r="10" spans="1:4" ht="12.75">
      <c r="A10" s="2" t="s">
        <v>7</v>
      </c>
      <c r="B10" s="3">
        <v>8</v>
      </c>
      <c r="C10" s="3">
        <v>99599.03187696799</v>
      </c>
      <c r="D10" s="3">
        <v>99648.72682007494</v>
      </c>
    </row>
    <row r="11" spans="1:10" ht="12.75">
      <c r="A11" s="2" t="s">
        <v>7</v>
      </c>
      <c r="B11" s="3">
        <v>9</v>
      </c>
      <c r="C11" s="3">
        <v>99590.63069862917</v>
      </c>
      <c r="D11" s="3">
        <v>99642.06629917429</v>
      </c>
      <c r="J11">
        <v>1.04</v>
      </c>
    </row>
    <row r="12" spans="1:13" ht="12.75">
      <c r="A12" s="2" t="s">
        <v>7</v>
      </c>
      <c r="B12" s="3">
        <v>10</v>
      </c>
      <c r="C12" s="3">
        <v>99582.24217980543</v>
      </c>
      <c r="D12" s="3">
        <v>99636.01702932926</v>
      </c>
      <c r="G12" s="22" t="s">
        <v>72</v>
      </c>
      <c r="H12" s="22" t="s">
        <v>73</v>
      </c>
      <c r="I12" s="22"/>
      <c r="J12" s="22" t="s">
        <v>189</v>
      </c>
      <c r="K12" s="22" t="s">
        <v>190</v>
      </c>
      <c r="L12" s="22" t="s">
        <v>92</v>
      </c>
      <c r="M12" s="23" t="s">
        <v>93</v>
      </c>
    </row>
    <row r="13" spans="1:13" ht="12.75">
      <c r="A13" s="2" t="s">
        <v>7</v>
      </c>
      <c r="B13" s="3">
        <v>11</v>
      </c>
      <c r="C13" s="3">
        <v>99573.97784952693</v>
      </c>
      <c r="D13" s="3">
        <v>99630.09964627789</v>
      </c>
      <c r="F13" s="4"/>
      <c r="G13" s="18">
        <v>1</v>
      </c>
      <c r="H13" s="19" t="s">
        <v>74</v>
      </c>
      <c r="I13" s="19">
        <f>C53/$C$52</f>
        <v>0.9974883</v>
      </c>
      <c r="J13" s="16">
        <f>$J$11^(-G13)</f>
        <v>0.9615384615384615</v>
      </c>
      <c r="K13" s="21">
        <f>I13*J13</f>
        <v>0.9591233653846153</v>
      </c>
      <c r="L13" s="16">
        <f>SUM(K13:K16)+1</f>
        <v>4.6055363048777656</v>
      </c>
      <c r="M13" s="23" t="s">
        <v>96</v>
      </c>
    </row>
    <row r="14" spans="1:11" ht="12.75">
      <c r="A14" s="2" t="s">
        <v>7</v>
      </c>
      <c r="B14" s="3">
        <v>12</v>
      </c>
      <c r="C14" s="3">
        <v>99565.5518995213</v>
      </c>
      <c r="D14" s="3">
        <v>99623.82892780616</v>
      </c>
      <c r="F14" s="4"/>
      <c r="G14" s="18">
        <v>2</v>
      </c>
      <c r="H14" s="19" t="s">
        <v>75</v>
      </c>
      <c r="I14" s="19">
        <f aca="true" t="shared" si="0" ref="I14:I27">C54/$C$52</f>
        <v>0.994799600211999</v>
      </c>
      <c r="J14" s="16">
        <f aca="true" t="shared" si="1" ref="J14:J27">$J$11^(-G14)</f>
        <v>0.9245562130177514</v>
      </c>
      <c r="K14" s="16">
        <f aca="true" t="shared" si="2" ref="K14:K27">I14*J14</f>
        <v>0.9197481510835789</v>
      </c>
    </row>
    <row r="15" spans="1:14" ht="12.75">
      <c r="A15" s="2" t="s">
        <v>7</v>
      </c>
      <c r="B15" s="3">
        <v>13</v>
      </c>
      <c r="C15" s="3">
        <v>99555.89702795362</v>
      </c>
      <c r="D15" s="3">
        <v>99616.82537263253</v>
      </c>
      <c r="G15" s="14">
        <v>3</v>
      </c>
      <c r="H15" s="14" t="s">
        <v>76</v>
      </c>
      <c r="I15" s="19">
        <f t="shared" si="0"/>
        <v>0.9917799258175394</v>
      </c>
      <c r="J15" s="16">
        <f t="shared" si="1"/>
        <v>0.8889963586709149</v>
      </c>
      <c r="K15" s="16">
        <f t="shared" si="2"/>
        <v>0.8816887426547025</v>
      </c>
      <c r="L15" s="4"/>
      <c r="M15" s="4"/>
      <c r="N15" s="4"/>
    </row>
    <row r="16" spans="1:14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16">
        <f>G15+1</f>
        <v>4</v>
      </c>
      <c r="H16" s="14" t="s">
        <v>77</v>
      </c>
      <c r="I16" s="19">
        <f t="shared" si="0"/>
        <v>0.988502460121285</v>
      </c>
      <c r="J16" s="16">
        <f t="shared" si="1"/>
        <v>0.8548041910297257</v>
      </c>
      <c r="K16" s="16">
        <f t="shared" si="2"/>
        <v>0.8449760457548687</v>
      </c>
      <c r="L16" s="4"/>
      <c r="M16" s="4"/>
      <c r="N16" s="4"/>
    </row>
    <row r="17" spans="1:11" ht="12.75">
      <c r="A17" s="2" t="s">
        <v>7</v>
      </c>
      <c r="B17" s="3">
        <v>15</v>
      </c>
      <c r="C17" s="3">
        <v>99528.625533571</v>
      </c>
      <c r="D17" s="3">
        <v>99599.22684306315</v>
      </c>
      <c r="G17" s="16">
        <f aca="true" t="shared" si="3" ref="G17:G27">G16+1</f>
        <v>5</v>
      </c>
      <c r="H17" s="14" t="s">
        <v>78</v>
      </c>
      <c r="I17" s="19">
        <f t="shared" si="0"/>
        <v>0.9848540853564447</v>
      </c>
      <c r="J17" s="16">
        <f t="shared" si="1"/>
        <v>0.8219271067593515</v>
      </c>
      <c r="K17" s="16">
        <f t="shared" si="2"/>
        <v>0.80947826895715</v>
      </c>
    </row>
    <row r="18" spans="1:14" ht="12.75">
      <c r="A18" s="2" t="s">
        <v>7</v>
      </c>
      <c r="B18" s="3">
        <v>16</v>
      </c>
      <c r="C18" s="3">
        <v>99509.08408323374</v>
      </c>
      <c r="D18" s="3">
        <v>99588.97907861328</v>
      </c>
      <c r="G18" s="16">
        <f t="shared" si="3"/>
        <v>6</v>
      </c>
      <c r="H18" s="14" t="s">
        <v>79</v>
      </c>
      <c r="I18" s="19">
        <f t="shared" si="0"/>
        <v>0.980797766835087</v>
      </c>
      <c r="J18" s="16">
        <f t="shared" si="1"/>
        <v>0.7903145257301457</v>
      </c>
      <c r="K18" s="16">
        <f t="shared" si="2"/>
        <v>0.7751387219334578</v>
      </c>
      <c r="L18" s="4"/>
      <c r="M18" s="4"/>
      <c r="N18" s="4"/>
    </row>
    <row r="19" spans="1:11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16">
        <f t="shared" si="3"/>
        <v>7</v>
      </c>
      <c r="H19" s="14" t="s">
        <v>80</v>
      </c>
      <c r="I19" s="19">
        <f t="shared" si="0"/>
        <v>0.9762624598814649</v>
      </c>
      <c r="J19" s="16">
        <f t="shared" si="1"/>
        <v>0.7599178132020633</v>
      </c>
      <c r="K19" s="16">
        <f t="shared" si="2"/>
        <v>0.7418792336243899</v>
      </c>
    </row>
    <row r="20" spans="1:11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16">
        <f t="shared" si="3"/>
        <v>8</v>
      </c>
      <c r="H20" s="14" t="s">
        <v>81</v>
      </c>
      <c r="I20" s="19">
        <f t="shared" si="0"/>
        <v>0.971277253731077</v>
      </c>
      <c r="J20" s="16">
        <f t="shared" si="1"/>
        <v>0.7306902050019838</v>
      </c>
      <c r="K20" s="16">
        <f t="shared" si="2"/>
        <v>0.7097027756425245</v>
      </c>
    </row>
    <row r="21" spans="1:11" ht="12.75">
      <c r="A21" s="2" t="s">
        <v>7</v>
      </c>
      <c r="B21" s="3">
        <v>19</v>
      </c>
      <c r="C21" s="3">
        <v>99419.24425148315</v>
      </c>
      <c r="D21" s="3">
        <v>99552.05603670941</v>
      </c>
      <c r="G21" s="16">
        <f t="shared" si="3"/>
        <v>9</v>
      </c>
      <c r="H21" s="14" t="s">
        <v>82</v>
      </c>
      <c r="I21" s="19">
        <f t="shared" si="0"/>
        <v>0.9657897023646297</v>
      </c>
      <c r="J21" s="16">
        <f t="shared" si="1"/>
        <v>0.7025867355788304</v>
      </c>
      <c r="K21" s="16">
        <f t="shared" si="2"/>
        <v>0.6785510342400154</v>
      </c>
    </row>
    <row r="22" spans="1:11" ht="12.75">
      <c r="A22" s="2" t="s">
        <v>7</v>
      </c>
      <c r="B22" s="3">
        <v>20</v>
      </c>
      <c r="C22" s="3">
        <v>99382.38556086936</v>
      </c>
      <c r="D22" s="3">
        <v>99537.71556303733</v>
      </c>
      <c r="G22" s="16">
        <f t="shared" si="3"/>
        <v>10</v>
      </c>
      <c r="H22" s="14" t="s">
        <v>83</v>
      </c>
      <c r="I22" s="19">
        <f t="shared" si="0"/>
        <v>0.9598750613588933</v>
      </c>
      <c r="J22" s="16">
        <f t="shared" si="1"/>
        <v>0.6755641688257985</v>
      </c>
      <c r="K22" s="16">
        <f t="shared" si="2"/>
        <v>0.6484571980035331</v>
      </c>
    </row>
    <row r="23" spans="1:11" ht="12.75">
      <c r="A23" s="2" t="s">
        <v>7</v>
      </c>
      <c r="B23" s="3">
        <v>21</v>
      </c>
      <c r="C23" s="3">
        <v>99343.06392619835</v>
      </c>
      <c r="D23" s="3">
        <v>99521.97068718958</v>
      </c>
      <c r="G23" s="16">
        <f t="shared" si="3"/>
        <v>11</v>
      </c>
      <c r="H23" s="14" t="s">
        <v>84</v>
      </c>
      <c r="I23" s="19">
        <f t="shared" si="0"/>
        <v>0.9534407692550887</v>
      </c>
      <c r="J23" s="16">
        <f t="shared" si="1"/>
        <v>0.6495809315632679</v>
      </c>
      <c r="K23" s="16">
        <f t="shared" si="2"/>
        <v>0.6193369430831193</v>
      </c>
    </row>
    <row r="24" spans="1:11" ht="12.75">
      <c r="A24" s="2" t="s">
        <v>7</v>
      </c>
      <c r="B24" s="3">
        <v>22</v>
      </c>
      <c r="C24" s="3">
        <v>99302.00543787765</v>
      </c>
      <c r="D24" s="3">
        <v>99505.56747598092</v>
      </c>
      <c r="G24" s="16">
        <f t="shared" si="3"/>
        <v>12</v>
      </c>
      <c r="H24" s="14" t="s">
        <v>85</v>
      </c>
      <c r="I24" s="19">
        <f t="shared" si="0"/>
        <v>0.946436316643756</v>
      </c>
      <c r="J24" s="16">
        <f t="shared" si="1"/>
        <v>0.6245970495800651</v>
      </c>
      <c r="K24" s="16">
        <f t="shared" si="2"/>
        <v>0.5911413309911143</v>
      </c>
    </row>
    <row r="25" spans="1:11" ht="12.75">
      <c r="A25" s="2" t="s">
        <v>7</v>
      </c>
      <c r="B25" s="3">
        <v>23</v>
      </c>
      <c r="C25" s="3">
        <v>99259.28670815834</v>
      </c>
      <c r="D25" s="3">
        <v>99488.67839601322</v>
      </c>
      <c r="G25" s="16">
        <f t="shared" si="3"/>
        <v>13</v>
      </c>
      <c r="H25" s="14" t="s">
        <v>86</v>
      </c>
      <c r="I25" s="19">
        <f t="shared" si="0"/>
        <v>0.9388098192318828</v>
      </c>
      <c r="J25" s="16">
        <f t="shared" si="1"/>
        <v>0.600574086134678</v>
      </c>
      <c r="K25" s="16">
        <f t="shared" si="2"/>
        <v>0.5638248492394502</v>
      </c>
    </row>
    <row r="26" spans="1:11" ht="12.75">
      <c r="A26" s="2" t="s">
        <v>7</v>
      </c>
      <c r="B26" s="3">
        <v>24</v>
      </c>
      <c r="C26" s="3">
        <v>99214.33019202248</v>
      </c>
      <c r="D26" s="3">
        <v>99471.92450257133</v>
      </c>
      <c r="G26" s="16">
        <f t="shared" si="3"/>
        <v>14</v>
      </c>
      <c r="H26" s="14" t="s">
        <v>87</v>
      </c>
      <c r="I26" s="19">
        <f t="shared" si="0"/>
        <v>0.9304137050469572</v>
      </c>
      <c r="J26" s="16">
        <f t="shared" si="1"/>
        <v>0.5774750828218058</v>
      </c>
      <c r="K26" s="16">
        <f t="shared" si="2"/>
        <v>0.5372907313805348</v>
      </c>
    </row>
    <row r="27" spans="1:11" ht="12.75">
      <c r="A27" s="2" t="s">
        <v>7</v>
      </c>
      <c r="B27" s="3">
        <v>25</v>
      </c>
      <c r="C27" s="3">
        <v>99169.53095336756</v>
      </c>
      <c r="D27" s="3">
        <v>99453.93699446353</v>
      </c>
      <c r="G27" s="16">
        <f t="shared" si="3"/>
        <v>15</v>
      </c>
      <c r="H27" s="14" t="s">
        <v>88</v>
      </c>
      <c r="I27" s="19">
        <f t="shared" si="0"/>
        <v>0.9212854813157008</v>
      </c>
      <c r="J27" s="16">
        <f t="shared" si="1"/>
        <v>0.5552645027132748</v>
      </c>
      <c r="K27" s="16">
        <f t="shared" si="2"/>
        <v>0.5115571246397226</v>
      </c>
    </row>
    <row r="28" spans="1:4" ht="12.75">
      <c r="A28" s="2" t="s">
        <v>7</v>
      </c>
      <c r="B28" s="3">
        <v>26</v>
      </c>
      <c r="C28" s="3">
        <v>99125.07027755523</v>
      </c>
      <c r="D28" s="3">
        <v>99435.14915122591</v>
      </c>
    </row>
    <row r="29" spans="1:4" ht="12.75">
      <c r="A29" s="2" t="s">
        <v>7</v>
      </c>
      <c r="B29" s="3">
        <v>27</v>
      </c>
      <c r="C29" s="3">
        <v>99080.05560064079</v>
      </c>
      <c r="D29" s="3">
        <v>99415.65687893779</v>
      </c>
    </row>
    <row r="30" spans="1:4" ht="12.75">
      <c r="A30" s="2" t="s">
        <v>7</v>
      </c>
      <c r="B30" s="3">
        <v>28</v>
      </c>
      <c r="C30" s="3">
        <v>99036.31373769422</v>
      </c>
      <c r="D30" s="3">
        <v>99395.59082275335</v>
      </c>
    </row>
    <row r="31" spans="1:4" ht="12.75">
      <c r="A31" s="2" t="s">
        <v>7</v>
      </c>
      <c r="B31" s="3">
        <v>29</v>
      </c>
      <c r="C31" s="3">
        <v>98991.69391690283</v>
      </c>
      <c r="D31" s="3">
        <v>99375.47017330311</v>
      </c>
    </row>
    <row r="32" spans="1:4" ht="12.75">
      <c r="A32" s="2" t="s">
        <v>7</v>
      </c>
      <c r="B32" s="3">
        <v>30</v>
      </c>
      <c r="C32" s="3">
        <v>98943.83539256177</v>
      </c>
      <c r="D32" s="3">
        <v>99354.9312511277</v>
      </c>
    </row>
    <row r="33" spans="1:4" ht="12.75">
      <c r="A33" s="2" t="s">
        <v>7</v>
      </c>
      <c r="B33" s="3">
        <v>31</v>
      </c>
      <c r="C33" s="3">
        <v>98893.56301923716</v>
      </c>
      <c r="D33" s="3">
        <v>99333.72592815077</v>
      </c>
    </row>
    <row r="34" spans="1:4" ht="12.75">
      <c r="A34" s="2" t="s">
        <v>7</v>
      </c>
      <c r="B34" s="3">
        <v>32</v>
      </c>
      <c r="C34" s="3">
        <v>98840.67276386321</v>
      </c>
      <c r="D34" s="3">
        <v>99311.1086320942</v>
      </c>
    </row>
    <row r="35" spans="1:4" ht="12.75">
      <c r="A35" s="2" t="s">
        <v>7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7</v>
      </c>
      <c r="B36" s="3">
        <v>34</v>
      </c>
      <c r="C36" s="3">
        <v>98725.50652443588</v>
      </c>
      <c r="D36" s="3">
        <v>99260.17153253053</v>
      </c>
    </row>
    <row r="37" spans="1:4" ht="12.75">
      <c r="A37" s="2" t="s">
        <v>7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7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7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7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7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7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7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7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7</v>
      </c>
      <c r="B45" s="3">
        <v>43</v>
      </c>
      <c r="C45" s="3">
        <v>97972.78316469163</v>
      </c>
      <c r="D45" s="3">
        <v>98817.78535970507</v>
      </c>
    </row>
    <row r="46" spans="1:4" ht="12.75">
      <c r="A46" s="2" t="s">
        <v>7</v>
      </c>
      <c r="B46" s="3">
        <v>44</v>
      </c>
      <c r="C46" s="3">
        <v>97850.76786053833</v>
      </c>
      <c r="D46" s="3">
        <v>98744.80150797195</v>
      </c>
    </row>
    <row r="47" spans="1:4" ht="12.75">
      <c r="A47" s="2" t="s">
        <v>7</v>
      </c>
      <c r="B47" s="3">
        <v>45</v>
      </c>
      <c r="C47" s="3">
        <v>97715.84926479685</v>
      </c>
      <c r="D47" s="3">
        <v>98662.92231856154</v>
      </c>
    </row>
    <row r="48" spans="1:4" ht="12.75">
      <c r="A48" s="2" t="s">
        <v>7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7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7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7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7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7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7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7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7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7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7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7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7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7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7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7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7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7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7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7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7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7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7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7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7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7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7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7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7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7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7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7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7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7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7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7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7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7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7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7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7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7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7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7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7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7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7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7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7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7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7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7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7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7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7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7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7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7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7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7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7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7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7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7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7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7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7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7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7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7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7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7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4" width="9.140625" style="4" customWidth="1"/>
    <col min="10" max="10" width="15.28125" style="0" customWidth="1"/>
    <col min="11" max="11" width="17.28125" style="0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18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 t="s">
        <v>0</v>
      </c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6" t="s">
        <v>1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7" t="s">
        <v>8</v>
      </c>
    </row>
    <row r="6" spans="1:6" ht="12.75">
      <c r="A6" s="2" t="s">
        <v>7</v>
      </c>
      <c r="B6" s="3">
        <v>4</v>
      </c>
      <c r="C6" s="3">
        <v>99633.07314520203</v>
      </c>
      <c r="D6" s="3">
        <v>99678.89321290202</v>
      </c>
      <c r="F6" s="4"/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 t="s">
        <v>2</v>
      </c>
    </row>
    <row r="8" spans="1:12" ht="12.75">
      <c r="A8" s="2" t="s">
        <v>7</v>
      </c>
      <c r="B8" s="3">
        <v>6</v>
      </c>
      <c r="C8" s="3">
        <v>99614.68570995024</v>
      </c>
      <c r="D8" s="3">
        <v>99662.91034097289</v>
      </c>
      <c r="F8" s="4" t="s">
        <v>10</v>
      </c>
      <c r="L8" s="13">
        <f>SUM(K12:K60)</f>
        <v>10.586637706238987</v>
      </c>
    </row>
    <row r="9" spans="1:12" ht="12.75">
      <c r="A9" s="2" t="s">
        <v>7</v>
      </c>
      <c r="B9" s="3">
        <v>7</v>
      </c>
      <c r="C9" s="3">
        <v>99606.97951786371</v>
      </c>
      <c r="D9" s="3">
        <v>99655.68976311869</v>
      </c>
      <c r="F9" s="4" t="s">
        <v>11</v>
      </c>
      <c r="L9" s="13">
        <f>SUM(K12:K60)*5000</f>
        <v>52933.18853119494</v>
      </c>
    </row>
    <row r="10" spans="1:10" ht="12.75">
      <c r="A10" s="2" t="s">
        <v>7</v>
      </c>
      <c r="B10" s="3">
        <v>8</v>
      </c>
      <c r="C10" s="3">
        <v>99599.03187696799</v>
      </c>
      <c r="D10" s="3">
        <v>99648.72682007494</v>
      </c>
      <c r="J10">
        <v>1.04</v>
      </c>
    </row>
    <row r="11" spans="1:11" ht="12.75">
      <c r="A11" s="2" t="s">
        <v>7</v>
      </c>
      <c r="B11" s="3">
        <v>9</v>
      </c>
      <c r="C11" s="3">
        <v>99590.63069862917</v>
      </c>
      <c r="D11" s="3">
        <v>99642.06629917429</v>
      </c>
      <c r="G11" s="24" t="s">
        <v>97</v>
      </c>
      <c r="H11" s="24" t="s">
        <v>73</v>
      </c>
      <c r="I11" s="24"/>
      <c r="J11" s="24" t="s">
        <v>189</v>
      </c>
      <c r="K11" s="24" t="s">
        <v>190</v>
      </c>
    </row>
    <row r="12" spans="1:11" ht="12.75">
      <c r="A12" s="2" t="s">
        <v>7</v>
      </c>
      <c r="B12" s="3">
        <v>10</v>
      </c>
      <c r="C12" s="3">
        <v>99582.24217980543</v>
      </c>
      <c r="D12" s="3">
        <v>99636.01702932926</v>
      </c>
      <c r="G12" s="18">
        <v>0</v>
      </c>
      <c r="H12" s="19" t="s">
        <v>95</v>
      </c>
      <c r="I12" s="16">
        <f>C74/$C$74</f>
        <v>1</v>
      </c>
      <c r="J12" s="16">
        <f>$J$10^(-G12)</f>
        <v>1</v>
      </c>
      <c r="K12" s="16">
        <f>I12*J12</f>
        <v>1</v>
      </c>
    </row>
    <row r="13" spans="1:11" ht="12.75">
      <c r="A13" s="2" t="s">
        <v>7</v>
      </c>
      <c r="B13" s="3">
        <v>11</v>
      </c>
      <c r="C13" s="3">
        <v>99573.97784952693</v>
      </c>
      <c r="D13" s="3">
        <v>99630.09964627789</v>
      </c>
      <c r="G13" s="18">
        <v>1</v>
      </c>
      <c r="H13" s="19" t="s">
        <v>24</v>
      </c>
      <c r="I13" s="16">
        <f aca="true" t="shared" si="0" ref="I13:I60">C75/$C$74</f>
        <v>0.97859973</v>
      </c>
      <c r="J13" s="16">
        <f aca="true" t="shared" si="1" ref="J13:J60">$J$10^(-G13)</f>
        <v>0.9615384615384615</v>
      </c>
      <c r="K13" s="16">
        <f aca="true" t="shared" si="2" ref="K13:K60">I13*J13</f>
        <v>0.9409612788461538</v>
      </c>
    </row>
    <row r="14" spans="1:13" ht="12.75">
      <c r="A14" s="2" t="s">
        <v>7</v>
      </c>
      <c r="B14" s="3">
        <v>12</v>
      </c>
      <c r="C14" s="3">
        <v>99565.5518995213</v>
      </c>
      <c r="D14" s="3">
        <v>99623.82892780616</v>
      </c>
      <c r="G14" s="14">
        <f>G13+1</f>
        <v>2</v>
      </c>
      <c r="H14" s="19" t="s">
        <v>25</v>
      </c>
      <c r="I14" s="16">
        <f t="shared" si="0"/>
        <v>0.9544868173608594</v>
      </c>
      <c r="J14" s="16">
        <f t="shared" si="1"/>
        <v>0.9245562130177514</v>
      </c>
      <c r="K14" s="16">
        <f t="shared" si="2"/>
        <v>0.8824767172345223</v>
      </c>
      <c r="M14" s="4"/>
    </row>
    <row r="15" spans="1:13" ht="12.75">
      <c r="A15" s="2" t="s">
        <v>7</v>
      </c>
      <c r="B15" s="3">
        <v>13</v>
      </c>
      <c r="C15" s="3">
        <v>99555.89702795362</v>
      </c>
      <c r="D15" s="3">
        <v>99616.82537263253</v>
      </c>
      <c r="G15" s="14">
        <f aca="true" t="shared" si="3" ref="G15:G59">G14+1</f>
        <v>3</v>
      </c>
      <c r="H15" s="19" t="s">
        <v>26</v>
      </c>
      <c r="I15" s="16">
        <f t="shared" si="0"/>
        <v>0.9285661911116493</v>
      </c>
      <c r="J15" s="16">
        <f t="shared" si="1"/>
        <v>0.8889963586709149</v>
      </c>
      <c r="K15" s="16">
        <f t="shared" si="2"/>
        <v>0.825491962683177</v>
      </c>
      <c r="M15" s="4"/>
    </row>
    <row r="16" spans="1:13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14">
        <f t="shared" si="3"/>
        <v>4</v>
      </c>
      <c r="H16" s="19" t="s">
        <v>27</v>
      </c>
      <c r="I16" s="16">
        <f t="shared" si="0"/>
        <v>0.901041706360013</v>
      </c>
      <c r="J16" s="16">
        <f t="shared" si="1"/>
        <v>0.8548041910297257</v>
      </c>
      <c r="K16" s="16">
        <f t="shared" si="2"/>
        <v>0.7702142268891146</v>
      </c>
      <c r="M16" s="4"/>
    </row>
    <row r="17" spans="1:11" ht="12.75">
      <c r="A17" s="2" t="s">
        <v>7</v>
      </c>
      <c r="B17" s="3">
        <v>15</v>
      </c>
      <c r="C17" s="3">
        <v>99528.625533571</v>
      </c>
      <c r="D17" s="3">
        <v>99599.22684306315</v>
      </c>
      <c r="G17" s="14">
        <f t="shared" si="3"/>
        <v>5</v>
      </c>
      <c r="H17" s="19" t="s">
        <v>28</v>
      </c>
      <c r="I17" s="16">
        <f t="shared" si="0"/>
        <v>0.8719309950776067</v>
      </c>
      <c r="J17" s="16">
        <f t="shared" si="1"/>
        <v>0.8219271067593515</v>
      </c>
      <c r="K17" s="16">
        <f t="shared" si="2"/>
        <v>0.7166637200779397</v>
      </c>
    </row>
    <row r="18" spans="1:13" ht="12.75">
      <c r="A18" s="2" t="s">
        <v>7</v>
      </c>
      <c r="B18" s="3">
        <v>16</v>
      </c>
      <c r="C18" s="3">
        <v>99509.08408323374</v>
      </c>
      <c r="D18" s="3">
        <v>99588.97907861328</v>
      </c>
      <c r="G18" s="14">
        <f t="shared" si="3"/>
        <v>6</v>
      </c>
      <c r="H18" s="19" t="s">
        <v>29</v>
      </c>
      <c r="I18" s="16">
        <f t="shared" si="0"/>
        <v>0.8416077811073132</v>
      </c>
      <c r="J18" s="16">
        <f t="shared" si="1"/>
        <v>0.7903145257301457</v>
      </c>
      <c r="K18" s="16">
        <f t="shared" si="2"/>
        <v>0.6651348543766264</v>
      </c>
      <c r="M18" s="4"/>
    </row>
    <row r="19" spans="1:11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14">
        <f t="shared" si="3"/>
        <v>7</v>
      </c>
      <c r="H19" s="19" t="s">
        <v>30</v>
      </c>
      <c r="I19" s="16">
        <f t="shared" si="0"/>
        <v>0.8088953871759977</v>
      </c>
      <c r="J19" s="16">
        <f t="shared" si="1"/>
        <v>0.7599178132020633</v>
      </c>
      <c r="K19" s="16">
        <f t="shared" si="2"/>
        <v>0.6146940137320205</v>
      </c>
    </row>
    <row r="20" spans="1:11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14">
        <f t="shared" si="3"/>
        <v>8</v>
      </c>
      <c r="H20" s="19" t="s">
        <v>31</v>
      </c>
      <c r="I20" s="16">
        <f t="shared" si="0"/>
        <v>0.7733811264043748</v>
      </c>
      <c r="J20" s="16">
        <f t="shared" si="1"/>
        <v>0.7306902050019838</v>
      </c>
      <c r="K20" s="16">
        <f t="shared" si="2"/>
        <v>0.5651020137970778</v>
      </c>
    </row>
    <row r="21" spans="1:11" ht="12.75">
      <c r="A21" s="2" t="s">
        <v>7</v>
      </c>
      <c r="B21" s="3">
        <v>19</v>
      </c>
      <c r="C21" s="3">
        <v>99419.24425148315</v>
      </c>
      <c r="D21" s="3">
        <v>99552.05603670941</v>
      </c>
      <c r="G21" s="14">
        <f t="shared" si="3"/>
        <v>9</v>
      </c>
      <c r="H21" s="19" t="s">
        <v>32</v>
      </c>
      <c r="I21" s="16">
        <f t="shared" si="0"/>
        <v>0.734266656692026</v>
      </c>
      <c r="J21" s="16">
        <f t="shared" si="1"/>
        <v>0.7025867355788304</v>
      </c>
      <c r="K21" s="16">
        <f t="shared" si="2"/>
        <v>0.5158860133696324</v>
      </c>
    </row>
    <row r="22" spans="1:11" ht="12.75">
      <c r="A22" s="2" t="s">
        <v>7</v>
      </c>
      <c r="B22" s="3">
        <v>20</v>
      </c>
      <c r="C22" s="3">
        <v>99382.38556086936</v>
      </c>
      <c r="D22" s="3">
        <v>99537.71556303733</v>
      </c>
      <c r="G22" s="14">
        <f t="shared" si="3"/>
        <v>10</v>
      </c>
      <c r="H22" s="19" t="s">
        <v>33</v>
      </c>
      <c r="I22" s="16">
        <f t="shared" si="0"/>
        <v>0.6921180177285939</v>
      </c>
      <c r="J22" s="16">
        <f t="shared" si="1"/>
        <v>0.6755641688257985</v>
      </c>
      <c r="K22" s="16">
        <f t="shared" si="2"/>
        <v>0.4675701333761768</v>
      </c>
    </row>
    <row r="23" spans="1:11" ht="12.75">
      <c r="A23" s="2" t="s">
        <v>7</v>
      </c>
      <c r="B23" s="3">
        <v>21</v>
      </c>
      <c r="C23" s="3">
        <v>99343.06392619835</v>
      </c>
      <c r="D23" s="3">
        <v>99521.97068718958</v>
      </c>
      <c r="G23" s="14">
        <f t="shared" si="3"/>
        <v>11</v>
      </c>
      <c r="H23" s="19" t="s">
        <v>34</v>
      </c>
      <c r="I23" s="16">
        <f t="shared" si="0"/>
        <v>0.6474323661156315</v>
      </c>
      <c r="J23" s="16">
        <f t="shared" si="1"/>
        <v>0.6495809315632679</v>
      </c>
      <c r="K23" s="16">
        <f t="shared" si="2"/>
        <v>0.4205597195056026</v>
      </c>
    </row>
    <row r="24" spans="1:11" ht="12.75">
      <c r="A24" s="2" t="s">
        <v>7</v>
      </c>
      <c r="B24" s="3">
        <v>22</v>
      </c>
      <c r="C24" s="3">
        <v>99302.00543787765</v>
      </c>
      <c r="D24" s="3">
        <v>99505.56747598092</v>
      </c>
      <c r="G24" s="14">
        <f t="shared" si="3"/>
        <v>12</v>
      </c>
      <c r="H24" s="19" t="s">
        <v>35</v>
      </c>
      <c r="I24" s="16">
        <f t="shared" si="0"/>
        <v>0.5997324628258793</v>
      </c>
      <c r="J24" s="16">
        <f t="shared" si="1"/>
        <v>0.6245970495800651</v>
      </c>
      <c r="K24" s="16">
        <f t="shared" si="2"/>
        <v>0.3745911268184303</v>
      </c>
    </row>
    <row r="25" spans="1:11" ht="12.75">
      <c r="A25" s="2" t="s">
        <v>7</v>
      </c>
      <c r="B25" s="3">
        <v>23</v>
      </c>
      <c r="C25" s="3">
        <v>99259.28670815834</v>
      </c>
      <c r="D25" s="3">
        <v>99488.67839601322</v>
      </c>
      <c r="G25" s="14">
        <f t="shared" si="3"/>
        <v>13</v>
      </c>
      <c r="H25" s="19" t="s">
        <v>36</v>
      </c>
      <c r="I25" s="16">
        <f t="shared" si="0"/>
        <v>0.5496013000469098</v>
      </c>
      <c r="J25" s="16">
        <f t="shared" si="1"/>
        <v>0.600574086134678</v>
      </c>
      <c r="K25" s="16">
        <f t="shared" si="2"/>
        <v>0.3300762985141038</v>
      </c>
    </row>
    <row r="26" spans="1:11" ht="12.75">
      <c r="A26" s="2" t="s">
        <v>7</v>
      </c>
      <c r="B26" s="3">
        <v>24</v>
      </c>
      <c r="C26" s="3">
        <v>99214.33019202248</v>
      </c>
      <c r="D26" s="3">
        <v>99471.92450257133</v>
      </c>
      <c r="G26" s="14">
        <f t="shared" si="3"/>
        <v>14</v>
      </c>
      <c r="H26" s="19" t="s">
        <v>37</v>
      </c>
      <c r="I26" s="16">
        <f t="shared" si="0"/>
        <v>0.4980993108862309</v>
      </c>
      <c r="J26" s="16">
        <f t="shared" si="1"/>
        <v>0.5774750828218058</v>
      </c>
      <c r="K26" s="16">
        <f t="shared" si="2"/>
        <v>0.2876399408075106</v>
      </c>
    </row>
    <row r="27" spans="1:11" ht="12.75">
      <c r="A27" s="2" t="s">
        <v>7</v>
      </c>
      <c r="B27" s="3">
        <v>25</v>
      </c>
      <c r="C27" s="3">
        <v>99169.53095336756</v>
      </c>
      <c r="D27" s="3">
        <v>99453.93699446353</v>
      </c>
      <c r="G27" s="14">
        <f t="shared" si="3"/>
        <v>15</v>
      </c>
      <c r="H27" s="19" t="s">
        <v>38</v>
      </c>
      <c r="I27" s="16">
        <f t="shared" si="0"/>
        <v>0.4454878401475006</v>
      </c>
      <c r="J27" s="16">
        <f t="shared" si="1"/>
        <v>0.5552645027132748</v>
      </c>
      <c r="K27" s="16">
        <f t="shared" si="2"/>
        <v>0.24736358402431274</v>
      </c>
    </row>
    <row r="28" spans="1:11" ht="12.75">
      <c r="A28" s="2" t="s">
        <v>7</v>
      </c>
      <c r="B28" s="3">
        <v>26</v>
      </c>
      <c r="C28" s="3">
        <v>99125.07027755523</v>
      </c>
      <c r="D28" s="3">
        <v>99435.14915122591</v>
      </c>
      <c r="G28" s="14">
        <f t="shared" si="3"/>
        <v>16</v>
      </c>
      <c r="H28" s="19" t="s">
        <v>39</v>
      </c>
      <c r="I28" s="16">
        <f t="shared" si="0"/>
        <v>0.3924932660055574</v>
      </c>
      <c r="J28" s="16">
        <f t="shared" si="1"/>
        <v>0.533908175685841</v>
      </c>
      <c r="K28" s="16">
        <f t="shared" si="2"/>
        <v>0.20955536362200466</v>
      </c>
    </row>
    <row r="29" spans="1:11" ht="12.75">
      <c r="A29" s="2" t="s">
        <v>7</v>
      </c>
      <c r="B29" s="3">
        <v>27</v>
      </c>
      <c r="C29" s="3">
        <v>99080.05560064079</v>
      </c>
      <c r="D29" s="3">
        <v>99415.65687893779</v>
      </c>
      <c r="G29" s="14">
        <f t="shared" si="3"/>
        <v>17</v>
      </c>
      <c r="H29" s="19" t="s">
        <v>40</v>
      </c>
      <c r="I29" s="16">
        <f t="shared" si="0"/>
        <v>0.3401341972534294</v>
      </c>
      <c r="J29" s="16">
        <f t="shared" si="1"/>
        <v>0.5133732458517702</v>
      </c>
      <c r="K29" s="16">
        <f t="shared" si="2"/>
        <v>0.17461579686917933</v>
      </c>
    </row>
    <row r="30" spans="1:11" ht="12.75">
      <c r="A30" s="2" t="s">
        <v>7</v>
      </c>
      <c r="B30" s="3">
        <v>28</v>
      </c>
      <c r="C30" s="3">
        <v>99036.31373769422</v>
      </c>
      <c r="D30" s="3">
        <v>99395.59082275335</v>
      </c>
      <c r="G30" s="14">
        <f t="shared" si="3"/>
        <v>18</v>
      </c>
      <c r="H30" s="19" t="s">
        <v>41</v>
      </c>
      <c r="I30" s="16">
        <f t="shared" si="0"/>
        <v>0.288980071798407</v>
      </c>
      <c r="J30" s="16">
        <f t="shared" si="1"/>
        <v>0.4936281210113175</v>
      </c>
      <c r="K30" s="16">
        <f t="shared" si="2"/>
        <v>0.14264868985156326</v>
      </c>
    </row>
    <row r="31" spans="1:11" ht="12.75">
      <c r="A31" s="2" t="s">
        <v>7</v>
      </c>
      <c r="B31" s="3">
        <v>29</v>
      </c>
      <c r="C31" s="3">
        <v>98991.69391690283</v>
      </c>
      <c r="D31" s="3">
        <v>99375.47017330311</v>
      </c>
      <c r="G31" s="14">
        <f t="shared" si="3"/>
        <v>19</v>
      </c>
      <c r="H31" s="19" t="s">
        <v>42</v>
      </c>
      <c r="I31" s="16">
        <f t="shared" si="0"/>
        <v>0.24012144815206082</v>
      </c>
      <c r="J31" s="16">
        <f t="shared" si="1"/>
        <v>0.47464242404934376</v>
      </c>
      <c r="K31" s="16">
        <f t="shared" si="2"/>
        <v>0.11397182621713296</v>
      </c>
    </row>
    <row r="32" spans="1:11" ht="12.75">
      <c r="A32" s="2" t="s">
        <v>7</v>
      </c>
      <c r="B32" s="3">
        <v>30</v>
      </c>
      <c r="C32" s="3">
        <v>98943.83539256177</v>
      </c>
      <c r="D32" s="3">
        <v>99354.9312511277</v>
      </c>
      <c r="G32" s="14">
        <f t="shared" si="3"/>
        <v>20</v>
      </c>
      <c r="H32" s="19" t="s">
        <v>43</v>
      </c>
      <c r="I32" s="16">
        <f t="shared" si="0"/>
        <v>0.19530912866556782</v>
      </c>
      <c r="J32" s="16">
        <f t="shared" si="1"/>
        <v>0.45638694620129205</v>
      </c>
      <c r="K32" s="16">
        <f t="shared" si="2"/>
        <v>0.08913653679691373</v>
      </c>
    </row>
    <row r="33" spans="1:11" ht="12.75">
      <c r="A33" s="2" t="s">
        <v>7</v>
      </c>
      <c r="B33" s="3">
        <v>31</v>
      </c>
      <c r="C33" s="3">
        <v>98893.56301923716</v>
      </c>
      <c r="D33" s="3">
        <v>99333.72592815077</v>
      </c>
      <c r="G33" s="14">
        <f t="shared" si="3"/>
        <v>21</v>
      </c>
      <c r="H33" s="19" t="s">
        <v>44</v>
      </c>
      <c r="I33" s="16">
        <f t="shared" si="0"/>
        <v>0.1549940335501766</v>
      </c>
      <c r="J33" s="16">
        <f t="shared" si="1"/>
        <v>0.43883360211662686</v>
      </c>
      <c r="K33" s="16">
        <f t="shared" si="2"/>
        <v>0.06801659004940931</v>
      </c>
    </row>
    <row r="34" spans="1:11" ht="12.75">
      <c r="A34" s="2" t="s">
        <v>7</v>
      </c>
      <c r="B34" s="3">
        <v>32</v>
      </c>
      <c r="C34" s="3">
        <v>98840.67276386321</v>
      </c>
      <c r="D34" s="3">
        <v>99311.1086320942</v>
      </c>
      <c r="G34" s="14">
        <f t="shared" si="3"/>
        <v>22</v>
      </c>
      <c r="H34" s="19" t="s">
        <v>45</v>
      </c>
      <c r="I34" s="16">
        <f t="shared" si="0"/>
        <v>0.11970158212273428</v>
      </c>
      <c r="J34" s="16">
        <f t="shared" si="1"/>
        <v>0.4219553866506028</v>
      </c>
      <c r="K34" s="16">
        <f t="shared" si="2"/>
        <v>0.050508727367287225</v>
      </c>
    </row>
    <row r="35" spans="1:11" ht="12.75">
      <c r="A35" s="2" t="s">
        <v>7</v>
      </c>
      <c r="B35" s="3">
        <v>33</v>
      </c>
      <c r="C35" s="3">
        <v>98784.22979768142</v>
      </c>
      <c r="D35" s="3">
        <v>99286.7863484791</v>
      </c>
      <c r="G35" s="14">
        <f t="shared" si="3"/>
        <v>23</v>
      </c>
      <c r="H35" s="19" t="s">
        <v>46</v>
      </c>
      <c r="I35" s="16">
        <f t="shared" si="0"/>
        <v>0.09061615653412236</v>
      </c>
      <c r="J35" s="16">
        <f t="shared" si="1"/>
        <v>0.4057263333178873</v>
      </c>
      <c r="K35" s="16">
        <f t="shared" si="2"/>
        <v>0.036765360929949184</v>
      </c>
    </row>
    <row r="36" spans="1:11" ht="12.75">
      <c r="A36" s="2" t="s">
        <v>7</v>
      </c>
      <c r="B36" s="3">
        <v>34</v>
      </c>
      <c r="C36" s="3">
        <v>98725.50652443588</v>
      </c>
      <c r="D36" s="3">
        <v>99260.17153253053</v>
      </c>
      <c r="G36" s="14">
        <f t="shared" si="3"/>
        <v>24</v>
      </c>
      <c r="H36" s="19" t="s">
        <v>47</v>
      </c>
      <c r="I36" s="16">
        <f t="shared" si="0"/>
        <v>0.06780979798458886</v>
      </c>
      <c r="J36" s="16">
        <f t="shared" si="1"/>
        <v>0.3901214743441224</v>
      </c>
      <c r="K36" s="16">
        <f t="shared" si="2"/>
        <v>0.026454058364724906</v>
      </c>
    </row>
    <row r="37" spans="1:11" ht="12.75">
      <c r="A37" s="2" t="s">
        <v>7</v>
      </c>
      <c r="B37" s="3">
        <v>35</v>
      </c>
      <c r="C37" s="3">
        <v>98662.9283748703</v>
      </c>
      <c r="D37" s="3">
        <v>99229.8971802131</v>
      </c>
      <c r="G37" s="14">
        <f t="shared" si="3"/>
        <v>25</v>
      </c>
      <c r="H37" s="19" t="s">
        <v>48</v>
      </c>
      <c r="I37" s="16">
        <f t="shared" si="0"/>
        <v>0.04947152100322657</v>
      </c>
      <c r="J37" s="16">
        <f t="shared" si="1"/>
        <v>0.37511680225396377</v>
      </c>
      <c r="K37" s="16">
        <f t="shared" si="2"/>
        <v>0.018557598761370156</v>
      </c>
    </row>
    <row r="38" spans="1:11" ht="12.75">
      <c r="A38" s="2" t="s">
        <v>7</v>
      </c>
      <c r="B38" s="3">
        <v>36</v>
      </c>
      <c r="C38" s="3">
        <v>98595.6363112015</v>
      </c>
      <c r="D38" s="3">
        <v>99195.51501313913</v>
      </c>
      <c r="G38" s="14">
        <f t="shared" si="3"/>
        <v>26</v>
      </c>
      <c r="H38" s="19" t="s">
        <v>49</v>
      </c>
      <c r="I38" s="16">
        <f t="shared" si="0"/>
        <v>0.03475659405380687</v>
      </c>
      <c r="J38" s="16">
        <f t="shared" si="1"/>
        <v>0.3606892329365037</v>
      </c>
      <c r="K38" s="16">
        <f t="shared" si="2"/>
        <v>0.012536329248753045</v>
      </c>
    </row>
    <row r="39" spans="1:11" ht="12.75">
      <c r="A39" s="2" t="s">
        <v>7</v>
      </c>
      <c r="B39" s="3">
        <v>37</v>
      </c>
      <c r="C39" s="3">
        <v>98524.8032341628</v>
      </c>
      <c r="D39" s="3">
        <v>99156.15423278192</v>
      </c>
      <c r="G39" s="14">
        <f>G38+1</f>
        <v>27</v>
      </c>
      <c r="H39" s="19" t="s">
        <v>50</v>
      </c>
      <c r="I39" s="16">
        <f t="shared" si="0"/>
        <v>0.02333585703830806</v>
      </c>
      <c r="J39" s="16">
        <f t="shared" si="1"/>
        <v>0.3468165701312535</v>
      </c>
      <c r="K39" s="16">
        <f t="shared" si="2"/>
        <v>0.008093261899099273</v>
      </c>
    </row>
    <row r="40" spans="1:11" ht="12.75">
      <c r="A40" s="2" t="s">
        <v>7</v>
      </c>
      <c r="B40" s="3">
        <v>38</v>
      </c>
      <c r="C40" s="3">
        <v>98449.51550577141</v>
      </c>
      <c r="D40" s="3">
        <v>99111.35151605339</v>
      </c>
      <c r="G40" s="14">
        <f t="shared" si="3"/>
        <v>28</v>
      </c>
      <c r="H40" s="19" t="s">
        <v>51</v>
      </c>
      <c r="I40" s="16">
        <f t="shared" si="0"/>
        <v>0.014974523551109856</v>
      </c>
      <c r="J40" s="16">
        <f t="shared" si="1"/>
        <v>0.3334774712800514</v>
      </c>
      <c r="K40" s="16">
        <f t="shared" si="2"/>
        <v>0.00499366624744769</v>
      </c>
    </row>
    <row r="41" spans="1:11" ht="12.75">
      <c r="A41" s="2" t="s">
        <v>7</v>
      </c>
      <c r="B41" s="3">
        <v>39</v>
      </c>
      <c r="C41" s="3">
        <v>98368.6638411623</v>
      </c>
      <c r="D41" s="3">
        <v>99060.64515750426</v>
      </c>
      <c r="G41" s="14">
        <f t="shared" si="3"/>
        <v>29</v>
      </c>
      <c r="H41" s="19" t="s">
        <v>52</v>
      </c>
      <c r="I41" s="16">
        <f t="shared" si="0"/>
        <v>0.009187576397136568</v>
      </c>
      <c r="J41" s="16">
        <f t="shared" si="1"/>
        <v>0.3206514146923571</v>
      </c>
      <c r="K41" s="16">
        <f t="shared" si="2"/>
        <v>0.0029460093693359497</v>
      </c>
    </row>
    <row r="42" spans="1:11" ht="12.75">
      <c r="A42" s="2" t="s">
        <v>7</v>
      </c>
      <c r="B42" s="3">
        <v>40</v>
      </c>
      <c r="C42" s="3">
        <v>98281.35673357008</v>
      </c>
      <c r="D42" s="3">
        <v>99005.76258826765</v>
      </c>
      <c r="G42" s="14">
        <f t="shared" si="3"/>
        <v>30</v>
      </c>
      <c r="H42" s="19" t="s">
        <v>53</v>
      </c>
      <c r="I42" s="16">
        <f t="shared" si="0"/>
        <v>0.005444366946981361</v>
      </c>
      <c r="J42" s="16">
        <f t="shared" si="1"/>
        <v>0.30831866797342034</v>
      </c>
      <c r="K42" s="16">
        <f t="shared" si="2"/>
        <v>0.0016785999650518104</v>
      </c>
    </row>
    <row r="43" spans="1:11" ht="12.75">
      <c r="A43" s="2" t="s">
        <v>7</v>
      </c>
      <c r="B43" s="3">
        <v>41</v>
      </c>
      <c r="C43" s="3">
        <v>98186.90540130841</v>
      </c>
      <c r="D43" s="3">
        <v>98947.68580793338</v>
      </c>
      <c r="G43" s="14">
        <f t="shared" si="3"/>
        <v>31</v>
      </c>
      <c r="H43" s="19" t="s">
        <v>54</v>
      </c>
      <c r="I43" s="16">
        <f t="shared" si="0"/>
        <v>0.0030476280209728785</v>
      </c>
      <c r="J43" s="16">
        <f t="shared" si="1"/>
        <v>0.29646025766675027</v>
      </c>
      <c r="K43" s="16">
        <f t="shared" si="2"/>
        <v>0.0009035005883700277</v>
      </c>
    </row>
    <row r="44" spans="1:11" ht="12.75">
      <c r="A44" s="2" t="s">
        <v>7</v>
      </c>
      <c r="B44" s="3">
        <v>42</v>
      </c>
      <c r="C44" s="3">
        <v>98084.02516182892</v>
      </c>
      <c r="D44" s="3">
        <v>98885.18649166965</v>
      </c>
      <c r="G44" s="14">
        <f t="shared" si="3"/>
        <v>32</v>
      </c>
      <c r="H44" s="19" t="s">
        <v>55</v>
      </c>
      <c r="I44" s="16">
        <f t="shared" si="0"/>
        <v>0.0016040235571294574</v>
      </c>
      <c r="J44" s="16">
        <f t="shared" si="1"/>
        <v>0.28505794006418295</v>
      </c>
      <c r="K44" s="16">
        <f t="shared" si="2"/>
        <v>0.0004572396510097464</v>
      </c>
    </row>
    <row r="45" spans="1:11" ht="12.75">
      <c r="A45" s="2" t="s">
        <v>7</v>
      </c>
      <c r="B45" s="3">
        <v>43</v>
      </c>
      <c r="C45" s="3">
        <v>97972.78316469163</v>
      </c>
      <c r="D45" s="3">
        <v>98817.78535970507</v>
      </c>
      <c r="G45" s="14">
        <f t="shared" si="3"/>
        <v>33</v>
      </c>
      <c r="H45" s="19" t="s">
        <v>56</v>
      </c>
      <c r="I45" s="16">
        <f t="shared" si="0"/>
        <v>0.0007899492808115816</v>
      </c>
      <c r="J45" s="16">
        <f t="shared" si="1"/>
        <v>0.27409417313863743</v>
      </c>
      <c r="K45" s="16">
        <f t="shared" si="2"/>
        <v>0.0002165204949455118</v>
      </c>
    </row>
    <row r="46" spans="1:11" ht="12.75">
      <c r="A46" s="2" t="s">
        <v>7</v>
      </c>
      <c r="B46" s="3">
        <v>44</v>
      </c>
      <c r="C46" s="3">
        <v>97850.76786053833</v>
      </c>
      <c r="D46" s="3">
        <v>98744.80150797195</v>
      </c>
      <c r="G46" s="14">
        <f>G45+1</f>
        <v>34</v>
      </c>
      <c r="H46" s="19" t="s">
        <v>57</v>
      </c>
      <c r="I46" s="16">
        <f t="shared" si="0"/>
        <v>0.00036223279101674113</v>
      </c>
      <c r="J46" s="16">
        <f t="shared" si="1"/>
        <v>0.26355208955638215</v>
      </c>
      <c r="K46" s="16">
        <f t="shared" si="2"/>
        <v>9.546720897830242E-05</v>
      </c>
    </row>
    <row r="47" spans="1:11" ht="12.75">
      <c r="A47" s="2" t="s">
        <v>7</v>
      </c>
      <c r="B47" s="3">
        <v>45</v>
      </c>
      <c r="C47" s="3">
        <v>97715.84926479685</v>
      </c>
      <c r="D47" s="3">
        <v>98662.92231856154</v>
      </c>
      <c r="G47" s="14">
        <f t="shared" si="3"/>
        <v>35</v>
      </c>
      <c r="H47" s="19" t="s">
        <v>58</v>
      </c>
      <c r="I47" s="16">
        <f t="shared" si="0"/>
        <v>0.00015388654520619025</v>
      </c>
      <c r="J47" s="16">
        <f t="shared" si="1"/>
        <v>0.2534154707272905</v>
      </c>
      <c r="K47" s="16">
        <f t="shared" si="2"/>
        <v>3.899723129202317E-05</v>
      </c>
    </row>
    <row r="48" spans="1:11" ht="12.75">
      <c r="A48" s="2" t="s">
        <v>7</v>
      </c>
      <c r="B48" s="3">
        <v>46</v>
      </c>
      <c r="C48" s="3">
        <v>97566.05868514185</v>
      </c>
      <c r="D48" s="3">
        <v>98569.75492101612</v>
      </c>
      <c r="G48" s="14">
        <f t="shared" si="3"/>
        <v>36</v>
      </c>
      <c r="H48" s="19" t="s">
        <v>59</v>
      </c>
      <c r="I48" s="16">
        <f t="shared" si="0"/>
        <v>6.0261603313901067E-05</v>
      </c>
      <c r="J48" s="16">
        <f t="shared" si="1"/>
        <v>0.24366872185316396</v>
      </c>
      <c r="K48" s="16">
        <f t="shared" si="2"/>
        <v>1.4683867856320663E-05</v>
      </c>
    </row>
    <row r="49" spans="1:11" ht="12.75">
      <c r="A49" s="2" t="s">
        <v>7</v>
      </c>
      <c r="B49" s="3">
        <v>47</v>
      </c>
      <c r="C49" s="3">
        <v>97399.42171087115</v>
      </c>
      <c r="D49" s="3">
        <v>98467.21280497179</v>
      </c>
      <c r="G49" s="14">
        <f t="shared" si="3"/>
        <v>37</v>
      </c>
      <c r="H49" s="19" t="s">
        <v>60</v>
      </c>
      <c r="I49" s="16">
        <f t="shared" si="0"/>
        <v>2.1641845414070555E-05</v>
      </c>
      <c r="J49" s="16">
        <f t="shared" si="1"/>
        <v>0.23429684793573452</v>
      </c>
      <c r="K49" s="16">
        <f t="shared" si="2"/>
        <v>5.0706161640291625E-06</v>
      </c>
    </row>
    <row r="50" spans="1:11" ht="12.75">
      <c r="A50" s="2" t="s">
        <v>7</v>
      </c>
      <c r="B50" s="3">
        <v>48</v>
      </c>
      <c r="C50" s="3">
        <v>97214.79136707602</v>
      </c>
      <c r="D50" s="3">
        <v>98351.70485631879</v>
      </c>
      <c r="G50" s="14">
        <f t="shared" si="3"/>
        <v>38</v>
      </c>
      <c r="H50" s="19" t="s">
        <v>61</v>
      </c>
      <c r="I50" s="16">
        <f t="shared" si="0"/>
        <v>7.0916072635100805E-06</v>
      </c>
      <c r="J50" s="16">
        <f t="shared" si="1"/>
        <v>0.22528543070743706</v>
      </c>
      <c r="K50" s="16">
        <f t="shared" si="2"/>
        <v>1.5976357967678576E-06</v>
      </c>
    </row>
    <row r="51" spans="1:11" ht="12.75">
      <c r="A51" s="2" t="s">
        <v>7</v>
      </c>
      <c r="B51" s="3">
        <v>49</v>
      </c>
      <c r="C51" s="3">
        <v>97013.05900921437</v>
      </c>
      <c r="D51" s="3">
        <v>98223.53684861823</v>
      </c>
      <c r="G51" s="14">
        <f t="shared" si="3"/>
        <v>39</v>
      </c>
      <c r="H51" s="19" t="s">
        <v>62</v>
      </c>
      <c r="I51" s="16">
        <f t="shared" si="0"/>
        <v>2.1094760917984633E-06</v>
      </c>
      <c r="J51" s="16">
        <f t="shared" si="1"/>
        <v>0.21662060644945874</v>
      </c>
      <c r="K51" s="16">
        <f t="shared" si="2"/>
        <v>4.569559902960172E-07</v>
      </c>
    </row>
    <row r="52" spans="1:11" ht="12.75">
      <c r="A52" s="2" t="s">
        <v>7</v>
      </c>
      <c r="B52" s="3">
        <v>50</v>
      </c>
      <c r="C52" s="3">
        <v>96790.70313770407</v>
      </c>
      <c r="D52" s="3">
        <v>98086.0229147948</v>
      </c>
      <c r="G52" s="14">
        <f t="shared" si="3"/>
        <v>40</v>
      </c>
      <c r="H52" s="19" t="s">
        <v>63</v>
      </c>
      <c r="I52" s="16">
        <f t="shared" si="0"/>
        <v>5.667226073172931E-07</v>
      </c>
      <c r="J52" s="16">
        <f t="shared" si="1"/>
        <v>0.20828904466294101</v>
      </c>
      <c r="K52" s="16">
        <f t="shared" si="2"/>
        <v>1.1804211046701005E-07</v>
      </c>
    </row>
    <row r="53" spans="1:11" ht="12.75">
      <c r="A53" s="2" t="s">
        <v>7</v>
      </c>
      <c r="B53" s="3">
        <v>51</v>
      </c>
      <c r="C53" s="3">
        <v>96547.5939286331</v>
      </c>
      <c r="D53" s="3">
        <v>97934.10728250437</v>
      </c>
      <c r="G53" s="14">
        <f t="shared" si="3"/>
        <v>41</v>
      </c>
      <c r="H53" s="19" t="s">
        <v>64</v>
      </c>
      <c r="I53" s="16">
        <f t="shared" si="0"/>
        <v>1.368100393891259E-07</v>
      </c>
      <c r="J53" s="16">
        <f t="shared" si="1"/>
        <v>0.2002779275605202</v>
      </c>
      <c r="K53" s="16">
        <f t="shared" si="2"/>
        <v>2.7400031158327273E-08</v>
      </c>
    </row>
    <row r="54" spans="1:11" ht="12.75">
      <c r="A54" s="2" t="s">
        <v>7</v>
      </c>
      <c r="B54" s="3">
        <v>52</v>
      </c>
      <c r="C54" s="3">
        <v>96287.35278562628</v>
      </c>
      <c r="D54" s="3">
        <v>97768.69559596315</v>
      </c>
      <c r="G54" s="14">
        <f t="shared" si="3"/>
        <v>42</v>
      </c>
      <c r="H54" s="19" t="s">
        <v>65</v>
      </c>
      <c r="I54" s="16">
        <f t="shared" si="0"/>
        <v>2.9525781779799666E-08</v>
      </c>
      <c r="J54" s="16">
        <f t="shared" si="1"/>
        <v>0.19257493034665407</v>
      </c>
      <c r="K54" s="16">
        <f t="shared" si="2"/>
        <v>5.685925369675429E-09</v>
      </c>
    </row>
    <row r="55" spans="1:11" ht="12.75">
      <c r="A55" s="2" t="s">
        <v>7</v>
      </c>
      <c r="B55" s="3">
        <v>53</v>
      </c>
      <c r="C55" s="3">
        <v>95995.07637773962</v>
      </c>
      <c r="D55" s="3">
        <v>97587.53900220642</v>
      </c>
      <c r="G55" s="14">
        <f t="shared" si="3"/>
        <v>43</v>
      </c>
      <c r="H55" s="19" t="s">
        <v>66</v>
      </c>
      <c r="I55" s="16">
        <f t="shared" si="0"/>
        <v>5.667493594906338E-09</v>
      </c>
      <c r="J55" s="16">
        <f t="shared" si="1"/>
        <v>0.18516820225639813</v>
      </c>
      <c r="K55" s="16">
        <f t="shared" si="2"/>
        <v>1.0494396002684577E-09</v>
      </c>
    </row>
    <row r="56" spans="1:11" ht="12.75">
      <c r="A56" s="2" t="s">
        <v>7</v>
      </c>
      <c r="B56" s="3">
        <v>54</v>
      </c>
      <c r="C56" s="3">
        <v>95677.84816848945</v>
      </c>
      <c r="D56" s="3">
        <v>97390.76739206394</v>
      </c>
      <c r="G56" s="14">
        <f t="shared" si="3"/>
        <v>44</v>
      </c>
      <c r="H56" s="19" t="s">
        <v>67</v>
      </c>
      <c r="I56" s="16">
        <f t="shared" si="0"/>
        <v>9.625693791563304E-10</v>
      </c>
      <c r="J56" s="16">
        <f t="shared" si="1"/>
        <v>0.17804634832345972</v>
      </c>
      <c r="K56" s="16">
        <f t="shared" si="2"/>
        <v>1.7138196296676438E-10</v>
      </c>
    </row>
    <row r="57" spans="1:11" ht="12.75">
      <c r="A57" s="2" t="s">
        <v>7</v>
      </c>
      <c r="B57" s="3">
        <v>55</v>
      </c>
      <c r="C57" s="3">
        <v>95324.7194096907</v>
      </c>
      <c r="D57" s="3">
        <v>97179.39923568527</v>
      </c>
      <c r="G57" s="14">
        <f t="shared" si="3"/>
        <v>45</v>
      </c>
      <c r="H57" s="19" t="s">
        <v>68</v>
      </c>
      <c r="I57" s="16">
        <f t="shared" si="0"/>
        <v>1.4388628577327553E-10</v>
      </c>
      <c r="J57" s="16">
        <f t="shared" si="1"/>
        <v>0.17119841184948048</v>
      </c>
      <c r="K57" s="16">
        <f t="shared" si="2"/>
        <v>2.463310361130527E-11</v>
      </c>
    </row>
    <row r="58" spans="1:11" ht="12.75">
      <c r="A58" s="2" t="s">
        <v>7</v>
      </c>
      <c r="B58" s="3">
        <v>56</v>
      </c>
      <c r="C58" s="3">
        <v>94932.105487858</v>
      </c>
      <c r="D58" s="3">
        <v>96950.83911944689</v>
      </c>
      <c r="G58" s="14">
        <f>G57+1</f>
        <v>46</v>
      </c>
      <c r="H58" s="19" t="s">
        <v>69</v>
      </c>
      <c r="I58" s="16">
        <f t="shared" si="0"/>
        <v>1.8826799623141388E-11</v>
      </c>
      <c r="J58" s="16">
        <f t="shared" si="1"/>
        <v>0.1646138575475774</v>
      </c>
      <c r="K58" s="16">
        <f t="shared" si="2"/>
        <v>3.09915211124058E-12</v>
      </c>
    </row>
    <row r="59" spans="1:11" ht="12.75">
      <c r="A59" s="2" t="s">
        <v>7</v>
      </c>
      <c r="B59" s="3">
        <v>57</v>
      </c>
      <c r="C59" s="3">
        <v>94493.1299388716</v>
      </c>
      <c r="D59" s="3">
        <v>96695.53459676007</v>
      </c>
      <c r="G59" s="14">
        <f t="shared" si="3"/>
        <v>47</v>
      </c>
      <c r="H59" s="19" t="s">
        <v>70</v>
      </c>
      <c r="I59" s="16">
        <f t="shared" si="0"/>
        <v>2.143952262908217E-12</v>
      </c>
      <c r="J59" s="16">
        <f t="shared" si="1"/>
        <v>0.15828255533420904</v>
      </c>
      <c r="K59" s="16">
        <f t="shared" si="2"/>
        <v>3.3935024268767255E-13</v>
      </c>
    </row>
    <row r="60" spans="1:11" ht="12.75">
      <c r="A60" s="2" t="s">
        <v>7</v>
      </c>
      <c r="B60" s="3">
        <v>58</v>
      </c>
      <c r="C60" s="3">
        <v>94010.60833028915</v>
      </c>
      <c r="D60" s="3">
        <v>96419.06079033032</v>
      </c>
      <c r="G60" s="14">
        <f>G59+1</f>
        <v>48</v>
      </c>
      <c r="H60" s="19" t="s">
        <v>71</v>
      </c>
      <c r="I60" s="16">
        <f t="shared" si="0"/>
        <v>0</v>
      </c>
      <c r="J60" s="16">
        <f t="shared" si="1"/>
        <v>0.15219476474443175</v>
      </c>
      <c r="K60" s="16">
        <f t="shared" si="2"/>
        <v>0</v>
      </c>
    </row>
    <row r="61" spans="1:4" ht="12.75">
      <c r="A61" s="2" t="s">
        <v>7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7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7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7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7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7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7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7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7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7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7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7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7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7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7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7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7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7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7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7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7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7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7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7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7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7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7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7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7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7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7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7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7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7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7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7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7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7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7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7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7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7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7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7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7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7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7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7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7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7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7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7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7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7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7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7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7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7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7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E1">
      <selection activeCell="J14" sqref="J14"/>
    </sheetView>
  </sheetViews>
  <sheetFormatPr defaultColWidth="9.140625" defaultRowHeight="12.75"/>
  <cols>
    <col min="1" max="4" width="9.140625" style="4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19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 t="s">
        <v>0</v>
      </c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6" t="s">
        <v>1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7" t="s">
        <v>8</v>
      </c>
    </row>
    <row r="6" spans="1:6" ht="12.75">
      <c r="A6" s="2" t="s">
        <v>7</v>
      </c>
      <c r="B6" s="3">
        <v>4</v>
      </c>
      <c r="C6" s="3">
        <v>99633.07314520203</v>
      </c>
      <c r="D6" s="3">
        <v>99678.89321290202</v>
      </c>
      <c r="F6" s="4"/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 t="s">
        <v>2</v>
      </c>
    </row>
    <row r="8" spans="1:15" ht="12.75">
      <c r="A8" s="2" t="s">
        <v>7</v>
      </c>
      <c r="B8" s="3">
        <v>6</v>
      </c>
      <c r="C8" s="3">
        <v>99614.68570995024</v>
      </c>
      <c r="D8" s="3">
        <v>99662.91034097289</v>
      </c>
      <c r="F8" s="4" t="s">
        <v>10</v>
      </c>
      <c r="N8" s="13">
        <f>SUM(K12:K27)</f>
        <v>11.280337391973056</v>
      </c>
      <c r="O8">
        <v>11.280337391973056</v>
      </c>
    </row>
    <row r="9" spans="1:15" ht="12.75">
      <c r="A9" s="2" t="s">
        <v>7</v>
      </c>
      <c r="B9" s="3">
        <v>7</v>
      </c>
      <c r="C9" s="3">
        <v>99606.97951786371</v>
      </c>
      <c r="D9" s="3">
        <v>99655.68976311869</v>
      </c>
      <c r="F9" s="4" t="s">
        <v>11</v>
      </c>
      <c r="N9" s="13">
        <f>N8*5000</f>
        <v>56401.68695986528</v>
      </c>
      <c r="O9">
        <v>56401.68695986528</v>
      </c>
    </row>
    <row r="10" spans="1:10" ht="12.75">
      <c r="A10" s="2" t="s">
        <v>7</v>
      </c>
      <c r="B10" s="3">
        <v>8</v>
      </c>
      <c r="C10" s="3">
        <v>99599.03187696799</v>
      </c>
      <c r="D10" s="3">
        <v>99648.72682007494</v>
      </c>
      <c r="F10" s="4"/>
      <c r="J10">
        <v>1.04</v>
      </c>
    </row>
    <row r="11" spans="1:11" ht="12.75">
      <c r="A11" s="2" t="s">
        <v>7</v>
      </c>
      <c r="B11" s="3">
        <v>9</v>
      </c>
      <c r="C11" s="3">
        <v>99590.63069862917</v>
      </c>
      <c r="D11" s="3">
        <v>99642.06629917429</v>
      </c>
      <c r="F11" s="4"/>
      <c r="G11" s="24" t="s">
        <v>97</v>
      </c>
      <c r="H11" s="24" t="s">
        <v>73</v>
      </c>
      <c r="I11" s="24"/>
      <c r="J11" s="24" t="s">
        <v>189</v>
      </c>
      <c r="K11" s="24" t="s">
        <v>190</v>
      </c>
    </row>
    <row r="12" spans="1:11" ht="12.75">
      <c r="A12" s="2" t="s">
        <v>7</v>
      </c>
      <c r="B12" s="3">
        <v>10</v>
      </c>
      <c r="C12" s="3">
        <v>99582.24217980543</v>
      </c>
      <c r="D12" s="3">
        <v>99636.01702932926</v>
      </c>
      <c r="G12" s="18">
        <v>0</v>
      </c>
      <c r="H12" s="19" t="s">
        <v>98</v>
      </c>
      <c r="I12" s="16">
        <f>C52/$C$52</f>
        <v>1</v>
      </c>
      <c r="J12" s="16">
        <f>$J$10^(-G12)</f>
        <v>1</v>
      </c>
      <c r="K12" s="16">
        <f>I12*J12</f>
        <v>1</v>
      </c>
    </row>
    <row r="13" spans="1:11" ht="12.75">
      <c r="A13" s="2" t="s">
        <v>7</v>
      </c>
      <c r="B13" s="3">
        <v>11</v>
      </c>
      <c r="C13" s="3">
        <v>99573.97784952693</v>
      </c>
      <c r="D13" s="3">
        <v>99630.09964627789</v>
      </c>
      <c r="G13" s="18">
        <v>1</v>
      </c>
      <c r="H13" s="19" t="s">
        <v>74</v>
      </c>
      <c r="I13" s="16">
        <f aca="true" t="shared" si="0" ref="I13:I26">C53/$C$52</f>
        <v>0.9974883</v>
      </c>
      <c r="J13" s="16">
        <f aca="true" t="shared" si="1" ref="J13:J26">$J$10^(-G13)</f>
        <v>0.9615384615384615</v>
      </c>
      <c r="K13" s="16">
        <f aca="true" t="shared" si="2" ref="K13:K26">I13*J13</f>
        <v>0.9591233653846153</v>
      </c>
    </row>
    <row r="14" spans="1:13" ht="12.75">
      <c r="A14" s="2" t="s">
        <v>7</v>
      </c>
      <c r="B14" s="3">
        <v>12</v>
      </c>
      <c r="C14" s="3">
        <v>99565.5518995213</v>
      </c>
      <c r="D14" s="3">
        <v>99623.82892780616</v>
      </c>
      <c r="G14" s="18">
        <v>2</v>
      </c>
      <c r="H14" s="19" t="s">
        <v>75</v>
      </c>
      <c r="I14" s="16">
        <f t="shared" si="0"/>
        <v>0.994799600211999</v>
      </c>
      <c r="J14" s="16">
        <f t="shared" si="1"/>
        <v>0.9245562130177514</v>
      </c>
      <c r="K14" s="16">
        <f t="shared" si="2"/>
        <v>0.9197481510835789</v>
      </c>
      <c r="L14" s="4"/>
      <c r="M14" s="4"/>
    </row>
    <row r="15" spans="1:13" ht="12.75">
      <c r="A15" s="2" t="s">
        <v>7</v>
      </c>
      <c r="B15" s="3">
        <v>13</v>
      </c>
      <c r="C15" s="3">
        <v>99555.89702795362</v>
      </c>
      <c r="D15" s="3">
        <v>99616.82537263253</v>
      </c>
      <c r="G15" s="14">
        <f>G14+1</f>
        <v>3</v>
      </c>
      <c r="H15" s="19" t="s">
        <v>76</v>
      </c>
      <c r="I15" s="16">
        <f t="shared" si="0"/>
        <v>0.9917799258175394</v>
      </c>
      <c r="J15" s="16">
        <f t="shared" si="1"/>
        <v>0.8889963586709149</v>
      </c>
      <c r="K15" s="16">
        <f t="shared" si="2"/>
        <v>0.8816887426547025</v>
      </c>
      <c r="L15" s="4"/>
      <c r="M15" s="4"/>
    </row>
    <row r="16" spans="1:13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14">
        <f aca="true" t="shared" si="3" ref="G16:G26">G15+1</f>
        <v>4</v>
      </c>
      <c r="H16" s="19" t="s">
        <v>77</v>
      </c>
      <c r="I16" s="16">
        <f t="shared" si="0"/>
        <v>0.988502460121285</v>
      </c>
      <c r="J16" s="16">
        <f t="shared" si="1"/>
        <v>0.8548041910297257</v>
      </c>
      <c r="K16" s="16">
        <f t="shared" si="2"/>
        <v>0.8449760457548687</v>
      </c>
      <c r="L16" s="4"/>
      <c r="M16" s="4"/>
    </row>
    <row r="17" spans="1:13" ht="12.75">
      <c r="A17" s="2" t="s">
        <v>7</v>
      </c>
      <c r="B17" s="3">
        <v>15</v>
      </c>
      <c r="C17" s="3">
        <v>99528.625533571</v>
      </c>
      <c r="D17" s="3">
        <v>99599.22684306315</v>
      </c>
      <c r="G17" s="14">
        <f t="shared" si="3"/>
        <v>5</v>
      </c>
      <c r="H17" s="19" t="s">
        <v>78</v>
      </c>
      <c r="I17" s="16">
        <f t="shared" si="0"/>
        <v>0.9848540853564447</v>
      </c>
      <c r="J17" s="16">
        <f t="shared" si="1"/>
        <v>0.8219271067593515</v>
      </c>
      <c r="K17" s="16">
        <f t="shared" si="2"/>
        <v>0.80947826895715</v>
      </c>
      <c r="L17" s="4"/>
      <c r="M17" s="4"/>
    </row>
    <row r="18" spans="1:11" ht="12.75">
      <c r="A18" s="2" t="s">
        <v>7</v>
      </c>
      <c r="B18" s="3">
        <v>16</v>
      </c>
      <c r="C18" s="3">
        <v>99509.08408323374</v>
      </c>
      <c r="D18" s="3">
        <v>99588.97907861328</v>
      </c>
      <c r="G18" s="14">
        <f t="shared" si="3"/>
        <v>6</v>
      </c>
      <c r="H18" s="19" t="s">
        <v>79</v>
      </c>
      <c r="I18" s="16">
        <f t="shared" si="0"/>
        <v>0.980797766835087</v>
      </c>
      <c r="J18" s="16">
        <f t="shared" si="1"/>
        <v>0.7903145257301457</v>
      </c>
      <c r="K18" s="16">
        <f t="shared" si="2"/>
        <v>0.7751387219334578</v>
      </c>
    </row>
    <row r="19" spans="1:13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14">
        <f t="shared" si="3"/>
        <v>7</v>
      </c>
      <c r="H19" s="19" t="s">
        <v>80</v>
      </c>
      <c r="I19" s="16">
        <f t="shared" si="0"/>
        <v>0.9762624598814649</v>
      </c>
      <c r="J19" s="16">
        <f t="shared" si="1"/>
        <v>0.7599178132020633</v>
      </c>
      <c r="K19" s="16">
        <f t="shared" si="2"/>
        <v>0.7418792336243899</v>
      </c>
      <c r="L19" s="4"/>
      <c r="M19" s="4"/>
    </row>
    <row r="20" spans="1:11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14">
        <f t="shared" si="3"/>
        <v>8</v>
      </c>
      <c r="H20" s="19" t="s">
        <v>81</v>
      </c>
      <c r="I20" s="16">
        <f t="shared" si="0"/>
        <v>0.971277253731077</v>
      </c>
      <c r="J20" s="16">
        <f t="shared" si="1"/>
        <v>0.7306902050019838</v>
      </c>
      <c r="K20" s="16">
        <f t="shared" si="2"/>
        <v>0.7097027756425245</v>
      </c>
    </row>
    <row r="21" spans="1:11" ht="12.75">
      <c r="A21" s="2" t="s">
        <v>7</v>
      </c>
      <c r="B21" s="3">
        <v>19</v>
      </c>
      <c r="C21" s="3">
        <v>99419.24425148315</v>
      </c>
      <c r="D21" s="3">
        <v>99552.05603670941</v>
      </c>
      <c r="G21" s="14">
        <f t="shared" si="3"/>
        <v>9</v>
      </c>
      <c r="H21" s="19" t="s">
        <v>82</v>
      </c>
      <c r="I21" s="16">
        <f t="shared" si="0"/>
        <v>0.9657897023646297</v>
      </c>
      <c r="J21" s="16">
        <f t="shared" si="1"/>
        <v>0.7025867355788304</v>
      </c>
      <c r="K21" s="16">
        <f t="shared" si="2"/>
        <v>0.6785510342400154</v>
      </c>
    </row>
    <row r="22" spans="1:11" ht="12.75">
      <c r="A22" s="2" t="s">
        <v>7</v>
      </c>
      <c r="B22" s="3">
        <v>20</v>
      </c>
      <c r="C22" s="3">
        <v>99382.38556086936</v>
      </c>
      <c r="D22" s="3">
        <v>99537.71556303733</v>
      </c>
      <c r="G22" s="14">
        <f t="shared" si="3"/>
        <v>10</v>
      </c>
      <c r="H22" s="19" t="s">
        <v>83</v>
      </c>
      <c r="I22" s="16">
        <f t="shared" si="0"/>
        <v>0.9598750613588933</v>
      </c>
      <c r="J22" s="16">
        <f t="shared" si="1"/>
        <v>0.6755641688257985</v>
      </c>
      <c r="K22" s="16">
        <f t="shared" si="2"/>
        <v>0.6484571980035331</v>
      </c>
    </row>
    <row r="23" spans="1:11" ht="12.75">
      <c r="A23" s="2" t="s">
        <v>7</v>
      </c>
      <c r="B23" s="3">
        <v>21</v>
      </c>
      <c r="C23" s="3">
        <v>99343.06392619835</v>
      </c>
      <c r="D23" s="3">
        <v>99521.97068718958</v>
      </c>
      <c r="G23" s="14">
        <f>G22+1</f>
        <v>11</v>
      </c>
      <c r="H23" s="19" t="s">
        <v>84</v>
      </c>
      <c r="I23" s="16">
        <f t="shared" si="0"/>
        <v>0.9534407692550887</v>
      </c>
      <c r="J23" s="16">
        <f t="shared" si="1"/>
        <v>0.6495809315632679</v>
      </c>
      <c r="K23" s="16">
        <f t="shared" si="2"/>
        <v>0.6193369430831193</v>
      </c>
    </row>
    <row r="24" spans="1:11" ht="12.75">
      <c r="A24" s="2" t="s">
        <v>7</v>
      </c>
      <c r="B24" s="3">
        <v>22</v>
      </c>
      <c r="C24" s="3">
        <v>99302.00543787765</v>
      </c>
      <c r="D24" s="3">
        <v>99505.56747598092</v>
      </c>
      <c r="G24" s="14">
        <f t="shared" si="3"/>
        <v>12</v>
      </c>
      <c r="H24" s="19" t="s">
        <v>85</v>
      </c>
      <c r="I24" s="16">
        <f t="shared" si="0"/>
        <v>0.946436316643756</v>
      </c>
      <c r="J24" s="16">
        <f t="shared" si="1"/>
        <v>0.6245970495800651</v>
      </c>
      <c r="K24" s="16">
        <f t="shared" si="2"/>
        <v>0.5911413309911143</v>
      </c>
    </row>
    <row r="25" spans="1:11" ht="12.75">
      <c r="A25" s="2" t="s">
        <v>7</v>
      </c>
      <c r="B25" s="3">
        <v>23</v>
      </c>
      <c r="C25" s="3">
        <v>99259.28670815834</v>
      </c>
      <c r="D25" s="3">
        <v>99488.67839601322</v>
      </c>
      <c r="G25" s="14">
        <f t="shared" si="3"/>
        <v>13</v>
      </c>
      <c r="H25" s="19" t="s">
        <v>86</v>
      </c>
      <c r="I25" s="16">
        <f t="shared" si="0"/>
        <v>0.9388098192318828</v>
      </c>
      <c r="J25" s="16">
        <f t="shared" si="1"/>
        <v>0.600574086134678</v>
      </c>
      <c r="K25" s="16">
        <f t="shared" si="2"/>
        <v>0.5638248492394502</v>
      </c>
    </row>
    <row r="26" spans="1:11" ht="12.75">
      <c r="A26" s="2" t="s">
        <v>7</v>
      </c>
      <c r="B26" s="3">
        <v>24</v>
      </c>
      <c r="C26" s="3">
        <v>99214.33019202248</v>
      </c>
      <c r="D26" s="3">
        <v>99471.92450257133</v>
      </c>
      <c r="G26" s="14">
        <f t="shared" si="3"/>
        <v>14</v>
      </c>
      <c r="H26" s="19" t="s">
        <v>87</v>
      </c>
      <c r="I26" s="16">
        <f t="shared" si="0"/>
        <v>0.9304137050469572</v>
      </c>
      <c r="J26" s="16">
        <f t="shared" si="1"/>
        <v>0.5774750828218058</v>
      </c>
      <c r="K26" s="16">
        <f t="shared" si="2"/>
        <v>0.5372907313805348</v>
      </c>
    </row>
    <row r="27" spans="1:11" ht="12.75">
      <c r="A27" s="2" t="s">
        <v>7</v>
      </c>
      <c r="B27" s="3">
        <v>25</v>
      </c>
      <c r="C27" s="3">
        <v>99169.53095336756</v>
      </c>
      <c r="D27" s="3">
        <v>99453.93699446353</v>
      </c>
      <c r="G27" s="14"/>
      <c r="H27" s="19"/>
      <c r="I27" s="16"/>
      <c r="J27" s="16"/>
      <c r="K27" s="16"/>
    </row>
    <row r="28" spans="1:4" ht="12.75">
      <c r="A28" s="2" t="s">
        <v>7</v>
      </c>
      <c r="B28" s="3">
        <v>26</v>
      </c>
      <c r="C28" s="3">
        <v>99125.07027755523</v>
      </c>
      <c r="D28" s="3">
        <v>99435.14915122591</v>
      </c>
    </row>
    <row r="29" spans="1:4" ht="12.75">
      <c r="A29" s="2" t="s">
        <v>7</v>
      </c>
      <c r="B29" s="3">
        <v>27</v>
      </c>
      <c r="C29" s="3">
        <v>99080.05560064079</v>
      </c>
      <c r="D29" s="3">
        <v>99415.65687893779</v>
      </c>
    </row>
    <row r="30" spans="1:4" ht="12.75">
      <c r="A30" s="2" t="s">
        <v>7</v>
      </c>
      <c r="B30" s="3">
        <v>28</v>
      </c>
      <c r="C30" s="3">
        <v>99036.31373769422</v>
      </c>
      <c r="D30" s="3">
        <v>99395.59082275335</v>
      </c>
    </row>
    <row r="31" spans="1:4" ht="12.75">
      <c r="A31" s="2" t="s">
        <v>7</v>
      </c>
      <c r="B31" s="3">
        <v>29</v>
      </c>
      <c r="C31" s="3">
        <v>98991.69391690283</v>
      </c>
      <c r="D31" s="3">
        <v>99375.47017330311</v>
      </c>
    </row>
    <row r="32" spans="1:4" ht="12.75">
      <c r="A32" s="2" t="s">
        <v>7</v>
      </c>
      <c r="B32" s="3">
        <v>30</v>
      </c>
      <c r="C32" s="3">
        <v>98943.83539256177</v>
      </c>
      <c r="D32" s="3">
        <v>99354.9312511277</v>
      </c>
    </row>
    <row r="33" spans="1:4" ht="12.75">
      <c r="A33" s="2" t="s">
        <v>7</v>
      </c>
      <c r="B33" s="3">
        <v>31</v>
      </c>
      <c r="C33" s="3">
        <v>98893.56301923716</v>
      </c>
      <c r="D33" s="3">
        <v>99333.72592815077</v>
      </c>
    </row>
    <row r="34" spans="1:4" ht="12.75">
      <c r="A34" s="2" t="s">
        <v>7</v>
      </c>
      <c r="B34" s="3">
        <v>32</v>
      </c>
      <c r="C34" s="3">
        <v>98840.67276386321</v>
      </c>
      <c r="D34" s="3">
        <v>99311.1086320942</v>
      </c>
    </row>
    <row r="35" spans="1:4" ht="12.75">
      <c r="A35" s="2" t="s">
        <v>7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7</v>
      </c>
      <c r="B36" s="3">
        <v>34</v>
      </c>
      <c r="C36" s="3">
        <v>98725.50652443588</v>
      </c>
      <c r="D36" s="3">
        <v>99260.17153253053</v>
      </c>
    </row>
    <row r="37" spans="1:4" ht="12.75">
      <c r="A37" s="2" t="s">
        <v>7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7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7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7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7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7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7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7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7</v>
      </c>
      <c r="B45" s="3">
        <v>43</v>
      </c>
      <c r="C45" s="3">
        <v>97972.78316469163</v>
      </c>
      <c r="D45" s="3">
        <v>98817.78535970507</v>
      </c>
    </row>
    <row r="46" spans="1:4" ht="12.75">
      <c r="A46" s="2" t="s">
        <v>7</v>
      </c>
      <c r="B46" s="3">
        <v>44</v>
      </c>
      <c r="C46" s="3">
        <v>97850.76786053833</v>
      </c>
      <c r="D46" s="3">
        <v>98744.80150797195</v>
      </c>
    </row>
    <row r="47" spans="1:4" ht="12.75">
      <c r="A47" s="2" t="s">
        <v>7</v>
      </c>
      <c r="B47" s="3">
        <v>45</v>
      </c>
      <c r="C47" s="3">
        <v>97715.84926479685</v>
      </c>
      <c r="D47" s="3">
        <v>98662.92231856154</v>
      </c>
    </row>
    <row r="48" spans="1:4" ht="12.75">
      <c r="A48" s="2" t="s">
        <v>7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7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7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7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7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7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7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7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7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7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7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7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7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7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7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7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7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7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7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7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7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7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7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7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7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7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7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7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7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7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7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7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7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7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7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7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7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7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7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7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7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7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7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7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7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7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7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7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7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7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7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7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7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7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7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7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7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7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7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7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7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7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7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7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7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7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7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7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7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7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7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7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6">
      <selection activeCell="G13" sqref="G13:K13"/>
    </sheetView>
  </sheetViews>
  <sheetFormatPr defaultColWidth="9.140625" defaultRowHeight="12.75"/>
  <cols>
    <col min="1" max="4" width="9.140625" style="4" customWidth="1"/>
    <col min="9" max="9" width="11.8515625" style="0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20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 t="s">
        <v>0</v>
      </c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6" t="s">
        <v>1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7" t="s">
        <v>8</v>
      </c>
    </row>
    <row r="6" spans="1:6" ht="12.75">
      <c r="A6" s="2" t="s">
        <v>7</v>
      </c>
      <c r="B6" s="3">
        <v>4</v>
      </c>
      <c r="C6" s="3">
        <v>99633.07314520203</v>
      </c>
      <c r="D6" s="3">
        <v>99678.89321290202</v>
      </c>
      <c r="F6" s="4"/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 t="s">
        <v>2</v>
      </c>
    </row>
    <row r="8" spans="1:15" ht="12.75">
      <c r="A8" s="2" t="s">
        <v>7</v>
      </c>
      <c r="B8" s="3">
        <v>6</v>
      </c>
      <c r="C8" s="3">
        <v>99614.68570995024</v>
      </c>
      <c r="D8" s="3">
        <v>99662.91034097289</v>
      </c>
      <c r="F8" s="4" t="s">
        <v>10</v>
      </c>
      <c r="M8" s="13">
        <f>SUM(K13:K63)</f>
        <v>5.530069519323269</v>
      </c>
      <c r="O8">
        <v>5.530069519323269</v>
      </c>
    </row>
    <row r="9" spans="1:15" ht="12.75">
      <c r="A9" s="2" t="s">
        <v>7</v>
      </c>
      <c r="B9" s="3">
        <v>7</v>
      </c>
      <c r="C9" s="3">
        <v>99606.97951786371</v>
      </c>
      <c r="D9" s="3">
        <v>99655.68976311869</v>
      </c>
      <c r="F9" s="4" t="s">
        <v>11</v>
      </c>
      <c r="M9" s="13">
        <f>M8*5000</f>
        <v>27650.347596616346</v>
      </c>
      <c r="O9">
        <v>27650.347596616346</v>
      </c>
    </row>
    <row r="10" spans="1:4" ht="12.75">
      <c r="A10" s="2" t="s">
        <v>7</v>
      </c>
      <c r="B10" s="3">
        <v>8</v>
      </c>
      <c r="C10" s="3">
        <v>99599.03187696799</v>
      </c>
      <c r="D10" s="3">
        <v>99648.72682007494</v>
      </c>
    </row>
    <row r="11" spans="1:10" ht="12.75">
      <c r="A11" s="2" t="s">
        <v>7</v>
      </c>
      <c r="B11" s="3">
        <v>9</v>
      </c>
      <c r="C11" s="3">
        <v>99590.63069862917</v>
      </c>
      <c r="D11" s="3">
        <v>99642.06629917429</v>
      </c>
      <c r="J11">
        <v>1.04</v>
      </c>
    </row>
    <row r="12" spans="1:11" ht="12.75">
      <c r="A12" s="2" t="s">
        <v>7</v>
      </c>
      <c r="B12" s="3">
        <v>10</v>
      </c>
      <c r="C12" s="3">
        <v>99582.24217980543</v>
      </c>
      <c r="D12" s="3">
        <v>99636.01702932926</v>
      </c>
      <c r="F12" s="4"/>
      <c r="G12" s="24" t="s">
        <v>72</v>
      </c>
      <c r="H12" s="24" t="s">
        <v>73</v>
      </c>
      <c r="I12" s="24" t="s">
        <v>186</v>
      </c>
      <c r="J12" s="24" t="s">
        <v>189</v>
      </c>
      <c r="K12" s="24" t="s">
        <v>191</v>
      </c>
    </row>
    <row r="13" spans="1:11" ht="12.75">
      <c r="A13" s="2" t="s">
        <v>7</v>
      </c>
      <c r="B13" s="3">
        <v>11</v>
      </c>
      <c r="C13" s="3">
        <v>99573.97784952693</v>
      </c>
      <c r="D13" s="3">
        <v>99630.09964627789</v>
      </c>
      <c r="F13" s="4"/>
      <c r="G13" s="31">
        <v>15</v>
      </c>
      <c r="H13" s="31" t="s">
        <v>187</v>
      </c>
      <c r="I13" s="16">
        <f>C72/$C$57</f>
        <v>0.8747060107831959</v>
      </c>
      <c r="J13" s="16">
        <f>($J$11)^-G13</f>
        <v>0.5552645027132748</v>
      </c>
      <c r="K13" s="16">
        <f>I13*J13</f>
        <v>0.4856931980978436</v>
      </c>
    </row>
    <row r="14" spans="1:14" ht="12.75">
      <c r="A14" s="2" t="s">
        <v>7</v>
      </c>
      <c r="B14" s="3">
        <v>12</v>
      </c>
      <c r="C14" s="3">
        <v>99565.5518995213</v>
      </c>
      <c r="D14" s="3">
        <v>99623.82892780616</v>
      </c>
      <c r="G14" s="31">
        <v>16</v>
      </c>
      <c r="H14" s="31" t="s">
        <v>100</v>
      </c>
      <c r="I14" s="16">
        <f aca="true" t="shared" si="0" ref="I14:I63">C73/$C$57</f>
        <v>0.8600093928253391</v>
      </c>
      <c r="J14" s="16">
        <f aca="true" t="shared" si="1" ref="J14:J63">($J$11)^-G14</f>
        <v>0.533908175685841</v>
      </c>
      <c r="K14" s="16">
        <f aca="true" t="shared" si="2" ref="K14:K63">I14*J14</f>
        <v>0.4591660459960646</v>
      </c>
      <c r="L14" s="4"/>
      <c r="M14" s="4"/>
      <c r="N14" s="4"/>
    </row>
    <row r="15" spans="1:14" ht="12.75">
      <c r="A15" s="2" t="s">
        <v>7</v>
      </c>
      <c r="B15" s="3">
        <v>13</v>
      </c>
      <c r="C15" s="3">
        <v>99555.89702795362</v>
      </c>
      <c r="D15" s="3">
        <v>99616.82537263253</v>
      </c>
      <c r="G15" s="14">
        <f>G14+1</f>
        <v>17</v>
      </c>
      <c r="H15" s="31" t="s">
        <v>101</v>
      </c>
      <c r="I15" s="16">
        <f t="shared" si="0"/>
        <v>0.8436610012719561</v>
      </c>
      <c r="J15" s="16">
        <f t="shared" si="1"/>
        <v>0.5133732458517702</v>
      </c>
      <c r="K15" s="16">
        <f t="shared" si="2"/>
        <v>0.4331129866215386</v>
      </c>
      <c r="L15" s="4"/>
      <c r="M15" s="4"/>
      <c r="N15" s="4"/>
    </row>
    <row r="16" spans="1:14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14">
        <f aca="true" t="shared" si="3" ref="G16:G63">G15+1</f>
        <v>18</v>
      </c>
      <c r="H16" s="31" t="s">
        <v>102</v>
      </c>
      <c r="I16" s="16">
        <f t="shared" si="0"/>
        <v>0.8256064280562658</v>
      </c>
      <c r="J16" s="16">
        <f t="shared" si="1"/>
        <v>0.4936281210113175</v>
      </c>
      <c r="K16" s="16">
        <f t="shared" si="2"/>
        <v>0.40754254977627996</v>
      </c>
      <c r="L16" s="4"/>
      <c r="M16" s="4"/>
      <c r="N16" s="4"/>
    </row>
    <row r="17" spans="1:14" ht="12.75">
      <c r="A17" s="2" t="s">
        <v>7</v>
      </c>
      <c r="B17" s="3">
        <v>15</v>
      </c>
      <c r="C17" s="3">
        <v>99528.625533571</v>
      </c>
      <c r="D17" s="3">
        <v>99599.22684306315</v>
      </c>
      <c r="G17" s="14">
        <f t="shared" si="3"/>
        <v>19</v>
      </c>
      <c r="H17" s="31" t="s">
        <v>103</v>
      </c>
      <c r="I17" s="16">
        <f t="shared" si="0"/>
        <v>0.8052633040355452</v>
      </c>
      <c r="J17" s="16">
        <f t="shared" si="1"/>
        <v>0.47464242404934376</v>
      </c>
      <c r="K17" s="16">
        <f t="shared" si="2"/>
        <v>0.38221212662541487</v>
      </c>
      <c r="L17" s="4"/>
      <c r="M17" s="4"/>
      <c r="N17" s="4"/>
    </row>
    <row r="18" spans="1:11" ht="12.75">
      <c r="A18" s="2" t="s">
        <v>7</v>
      </c>
      <c r="B18" s="3">
        <v>16</v>
      </c>
      <c r="C18" s="3">
        <v>99509.08408323374</v>
      </c>
      <c r="D18" s="3">
        <v>99588.97907861328</v>
      </c>
      <c r="G18" s="14">
        <f t="shared" si="3"/>
        <v>20</v>
      </c>
      <c r="H18" s="31" t="s">
        <v>104</v>
      </c>
      <c r="I18" s="16">
        <f t="shared" si="0"/>
        <v>0.7833950825405405</v>
      </c>
      <c r="J18" s="16">
        <f t="shared" si="1"/>
        <v>0.45638694620129205</v>
      </c>
      <c r="K18" s="16">
        <f t="shared" si="2"/>
        <v>0.3575312893897864</v>
      </c>
    </row>
    <row r="19" spans="1:14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14">
        <f t="shared" si="3"/>
        <v>21</v>
      </c>
      <c r="H19" s="31" t="s">
        <v>105</v>
      </c>
      <c r="I19" s="16">
        <f t="shared" si="0"/>
        <v>0.7601737481754804</v>
      </c>
      <c r="J19" s="16">
        <f t="shared" si="1"/>
        <v>0.43883360211662686</v>
      </c>
      <c r="K19" s="16">
        <f t="shared" si="2"/>
        <v>0.3335897841463437</v>
      </c>
      <c r="L19" s="4"/>
      <c r="M19" s="4"/>
      <c r="N19" s="4"/>
    </row>
    <row r="20" spans="1:11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14">
        <f t="shared" si="3"/>
        <v>22</v>
      </c>
      <c r="H20" s="31" t="s">
        <v>106</v>
      </c>
      <c r="I20" s="16">
        <f t="shared" si="0"/>
        <v>0.7356141763472266</v>
      </c>
      <c r="J20" s="16">
        <f t="shared" si="1"/>
        <v>0.4219553866506028</v>
      </c>
      <c r="K20" s="16">
        <f t="shared" si="2"/>
        <v>0.3103963642062587</v>
      </c>
    </row>
    <row r="21" spans="1:11" ht="12.75">
      <c r="A21" s="2" t="s">
        <v>7</v>
      </c>
      <c r="B21" s="3">
        <v>19</v>
      </c>
      <c r="C21" s="3">
        <v>99419.24425148315</v>
      </c>
      <c r="D21" s="3">
        <v>99552.05603670941</v>
      </c>
      <c r="G21" s="14">
        <f t="shared" si="3"/>
        <v>23</v>
      </c>
      <c r="H21" s="31" t="s">
        <v>107</v>
      </c>
      <c r="I21" s="16">
        <f t="shared" si="0"/>
        <v>0.7100316632872651</v>
      </c>
      <c r="J21" s="16">
        <f t="shared" si="1"/>
        <v>0.4057263333178873</v>
      </c>
      <c r="K21" s="16">
        <f t="shared" si="2"/>
        <v>0.2880785432851429</v>
      </c>
    </row>
    <row r="22" spans="1:11" ht="12.75">
      <c r="A22" s="2" t="s">
        <v>7</v>
      </c>
      <c r="B22" s="3">
        <v>20</v>
      </c>
      <c r="C22" s="3">
        <v>99382.38556086936</v>
      </c>
      <c r="D22" s="3">
        <v>99537.71556303733</v>
      </c>
      <c r="G22" s="14">
        <f t="shared" si="3"/>
        <v>24</v>
      </c>
      <c r="H22" s="31" t="s">
        <v>108</v>
      </c>
      <c r="I22" s="16">
        <f t="shared" si="0"/>
        <v>0.6824334922691687</v>
      </c>
      <c r="J22" s="16">
        <f t="shared" si="1"/>
        <v>0.3901214743441224</v>
      </c>
      <c r="K22" s="16">
        <f t="shared" si="2"/>
        <v>0.2662319601458564</v>
      </c>
    </row>
    <row r="23" spans="1:11" ht="12.75">
      <c r="A23" s="2" t="s">
        <v>7</v>
      </c>
      <c r="B23" s="3">
        <v>21</v>
      </c>
      <c r="C23" s="3">
        <v>99343.06392619835</v>
      </c>
      <c r="D23" s="3">
        <v>99521.97068718958</v>
      </c>
      <c r="G23" s="14">
        <f t="shared" si="3"/>
        <v>25</v>
      </c>
      <c r="H23" s="31" t="s">
        <v>109</v>
      </c>
      <c r="I23" s="16">
        <f t="shared" si="0"/>
        <v>0.6524714954671481</v>
      </c>
      <c r="J23" s="16">
        <f t="shared" si="1"/>
        <v>0.37511680225396377</v>
      </c>
      <c r="K23" s="16">
        <f t="shared" si="2"/>
        <v>0.2447530209414982</v>
      </c>
    </row>
    <row r="24" spans="1:11" ht="12.75">
      <c r="A24" s="2" t="s">
        <v>7</v>
      </c>
      <c r="B24" s="3">
        <v>22</v>
      </c>
      <c r="C24" s="3">
        <v>99302.00543787765</v>
      </c>
      <c r="D24" s="3">
        <v>99505.56747598092</v>
      </c>
      <c r="G24" s="14">
        <f t="shared" si="3"/>
        <v>26</v>
      </c>
      <c r="H24" s="31" t="s">
        <v>110</v>
      </c>
      <c r="I24" s="16">
        <f t="shared" si="0"/>
        <v>0.6194721427854062</v>
      </c>
      <c r="J24" s="16">
        <f t="shared" si="1"/>
        <v>0.3606892329365037</v>
      </c>
      <c r="K24" s="16">
        <f t="shared" si="2"/>
        <v>0.22343693200680043</v>
      </c>
    </row>
    <row r="25" spans="1:11" ht="12.75">
      <c r="A25" s="2" t="s">
        <v>7</v>
      </c>
      <c r="B25" s="3">
        <v>23</v>
      </c>
      <c r="C25" s="3">
        <v>99259.28670815834</v>
      </c>
      <c r="D25" s="3">
        <v>99488.67839601322</v>
      </c>
      <c r="G25" s="14">
        <f t="shared" si="3"/>
        <v>27</v>
      </c>
      <c r="H25" s="31" t="s">
        <v>111</v>
      </c>
      <c r="I25" s="16">
        <f t="shared" si="0"/>
        <v>0.5839129798352669</v>
      </c>
      <c r="J25" s="16">
        <f t="shared" si="1"/>
        <v>0.3468165701312535</v>
      </c>
      <c r="K25" s="16">
        <f t="shared" si="2"/>
        <v>0.20251069692158705</v>
      </c>
    </row>
    <row r="26" spans="1:11" ht="12.75">
      <c r="A26" s="2" t="s">
        <v>7</v>
      </c>
      <c r="B26" s="3">
        <v>24</v>
      </c>
      <c r="C26" s="3">
        <v>99214.33019202248</v>
      </c>
      <c r="D26" s="3">
        <v>99471.92450257133</v>
      </c>
      <c r="G26" s="14">
        <f t="shared" si="3"/>
        <v>28</v>
      </c>
      <c r="H26" s="31" t="s">
        <v>112</v>
      </c>
      <c r="I26" s="16">
        <f t="shared" si="0"/>
        <v>0.5462134382529853</v>
      </c>
      <c r="J26" s="16">
        <f t="shared" si="1"/>
        <v>0.3334774712800514</v>
      </c>
      <c r="K26" s="16">
        <f t="shared" si="2"/>
        <v>0.18214987616778802</v>
      </c>
    </row>
    <row r="27" spans="1:11" ht="12.75">
      <c r="A27" s="2" t="s">
        <v>7</v>
      </c>
      <c r="B27" s="3">
        <v>25</v>
      </c>
      <c r="C27" s="3">
        <v>99169.53095336756</v>
      </c>
      <c r="D27" s="3">
        <v>99453.93699446353</v>
      </c>
      <c r="G27" s="14">
        <f t="shared" si="3"/>
        <v>29</v>
      </c>
      <c r="H27" s="31" t="s">
        <v>113</v>
      </c>
      <c r="I27" s="16">
        <f t="shared" si="0"/>
        <v>0.5059708900829775</v>
      </c>
      <c r="J27" s="16">
        <f t="shared" si="1"/>
        <v>0.3206514146923571</v>
      </c>
      <c r="K27" s="16">
        <f t="shared" si="2"/>
        <v>0.16224028169825783</v>
      </c>
    </row>
    <row r="28" spans="1:11" ht="12.75">
      <c r="A28" s="2" t="s">
        <v>7</v>
      </c>
      <c r="B28" s="3">
        <v>26</v>
      </c>
      <c r="C28" s="3">
        <v>99125.07027755523</v>
      </c>
      <c r="D28" s="3">
        <v>99435.14915122591</v>
      </c>
      <c r="G28" s="14">
        <f t="shared" si="3"/>
        <v>30</v>
      </c>
      <c r="H28" s="31" t="s">
        <v>114</v>
      </c>
      <c r="I28" s="16">
        <f t="shared" si="0"/>
        <v>0.4636771830979446</v>
      </c>
      <c r="J28" s="16">
        <f t="shared" si="1"/>
        <v>0.30831866797342034</v>
      </c>
      <c r="K28" s="16">
        <f t="shared" si="2"/>
        <v>0.142960331462426</v>
      </c>
    </row>
    <row r="29" spans="1:11" ht="12.75">
      <c r="A29" s="2" t="s">
        <v>7</v>
      </c>
      <c r="B29" s="3">
        <v>27</v>
      </c>
      <c r="C29" s="3">
        <v>99080.05560064079</v>
      </c>
      <c r="D29" s="3">
        <v>99415.65687893779</v>
      </c>
      <c r="G29" s="14">
        <f t="shared" si="3"/>
        <v>31</v>
      </c>
      <c r="H29" s="31" t="s">
        <v>115</v>
      </c>
      <c r="I29" s="16">
        <f t="shared" si="0"/>
        <v>0.42022696335514886</v>
      </c>
      <c r="J29" s="16">
        <f t="shared" si="1"/>
        <v>0.29646025766675027</v>
      </c>
      <c r="K29" s="16">
        <f t="shared" si="2"/>
        <v>0.12458059383478345</v>
      </c>
    </row>
    <row r="30" spans="1:11" ht="12.75">
      <c r="A30" s="2" t="s">
        <v>7</v>
      </c>
      <c r="B30" s="3">
        <v>28</v>
      </c>
      <c r="C30" s="3">
        <v>99036.31373769422</v>
      </c>
      <c r="D30" s="3">
        <v>99395.59082275335</v>
      </c>
      <c r="G30" s="14">
        <f t="shared" si="3"/>
        <v>32</v>
      </c>
      <c r="H30" s="31" t="s">
        <v>116</v>
      </c>
      <c r="I30" s="16">
        <f t="shared" si="0"/>
        <v>0.37584071727332147</v>
      </c>
      <c r="J30" s="16">
        <f t="shared" si="1"/>
        <v>0.28505794006418295</v>
      </c>
      <c r="K30" s="16">
        <f t="shared" si="2"/>
        <v>0.107136380658178</v>
      </c>
    </row>
    <row r="31" spans="1:11" ht="12.75">
      <c r="A31" s="2" t="s">
        <v>7</v>
      </c>
      <c r="B31" s="3">
        <v>29</v>
      </c>
      <c r="C31" s="3">
        <v>98991.69391690283</v>
      </c>
      <c r="D31" s="3">
        <v>99375.47017330311</v>
      </c>
      <c r="G31" s="14">
        <f t="shared" si="3"/>
        <v>33</v>
      </c>
      <c r="H31" s="31" t="s">
        <v>117</v>
      </c>
      <c r="I31" s="16">
        <f t="shared" si="0"/>
        <v>0.33113126179074875</v>
      </c>
      <c r="J31" s="16">
        <f t="shared" si="1"/>
        <v>0.27409417313863743</v>
      </c>
      <c r="K31" s="16">
        <f t="shared" si="2"/>
        <v>0.09076114940088896</v>
      </c>
    </row>
    <row r="32" spans="1:11" ht="12.75">
      <c r="A32" s="2" t="s">
        <v>7</v>
      </c>
      <c r="B32" s="3">
        <v>30</v>
      </c>
      <c r="C32" s="3">
        <v>98943.83539256177</v>
      </c>
      <c r="D32" s="3">
        <v>99354.9312511277</v>
      </c>
      <c r="G32" s="14">
        <f t="shared" si="3"/>
        <v>34</v>
      </c>
      <c r="H32" s="31" t="s">
        <v>118</v>
      </c>
      <c r="I32" s="16">
        <f t="shared" si="0"/>
        <v>0.2869579574216613</v>
      </c>
      <c r="J32" s="16">
        <f t="shared" si="1"/>
        <v>0.26355208955638215</v>
      </c>
      <c r="K32" s="16">
        <f t="shared" si="2"/>
        <v>0.07562836929331018</v>
      </c>
    </row>
    <row r="33" spans="1:11" ht="12.75">
      <c r="A33" s="2" t="s">
        <v>7</v>
      </c>
      <c r="B33" s="3">
        <v>31</v>
      </c>
      <c r="C33" s="3">
        <v>98893.56301923716</v>
      </c>
      <c r="D33" s="3">
        <v>99333.72592815077</v>
      </c>
      <c r="G33" s="14">
        <f t="shared" si="3"/>
        <v>35</v>
      </c>
      <c r="H33" s="31" t="s">
        <v>119</v>
      </c>
      <c r="I33" s="16">
        <f t="shared" si="0"/>
        <v>0.24380121672108582</v>
      </c>
      <c r="J33" s="16">
        <f t="shared" si="1"/>
        <v>0.2534154707272905</v>
      </c>
      <c r="K33" s="16">
        <f t="shared" si="2"/>
        <v>0.061783000099260126</v>
      </c>
    </row>
    <row r="34" spans="1:11" ht="12.75">
      <c r="A34" s="2" t="s">
        <v>7</v>
      </c>
      <c r="B34" s="3">
        <v>32</v>
      </c>
      <c r="C34" s="3">
        <v>98840.67276386321</v>
      </c>
      <c r="D34" s="3">
        <v>99311.1086320942</v>
      </c>
      <c r="G34" s="14">
        <f t="shared" si="3"/>
        <v>36</v>
      </c>
      <c r="H34" s="31" t="s">
        <v>120</v>
      </c>
      <c r="I34" s="16">
        <f t="shared" si="0"/>
        <v>0.2025811013748397</v>
      </c>
      <c r="J34" s="16">
        <f t="shared" si="1"/>
        <v>0.24366872185316396</v>
      </c>
      <c r="K34" s="16">
        <f t="shared" si="2"/>
        <v>0.049362678043613425</v>
      </c>
    </row>
    <row r="35" spans="1:11" ht="12.75">
      <c r="A35" s="2" t="s">
        <v>7</v>
      </c>
      <c r="B35" s="3">
        <v>33</v>
      </c>
      <c r="C35" s="3">
        <v>98784.22979768142</v>
      </c>
      <c r="D35" s="3">
        <v>99286.7863484791</v>
      </c>
      <c r="G35" s="14">
        <f t="shared" si="3"/>
        <v>37</v>
      </c>
      <c r="H35" s="31" t="s">
        <v>121</v>
      </c>
      <c r="I35" s="16">
        <f t="shared" si="0"/>
        <v>0.16477469504754624</v>
      </c>
      <c r="J35" s="16">
        <f t="shared" si="1"/>
        <v>0.23429684793573452</v>
      </c>
      <c r="K35" s="16">
        <f t="shared" si="2"/>
        <v>0.03860619166921197</v>
      </c>
    </row>
    <row r="36" spans="1:11" ht="12.75">
      <c r="A36" s="2" t="s">
        <v>7</v>
      </c>
      <c r="B36" s="3">
        <v>34</v>
      </c>
      <c r="C36" s="3">
        <v>98725.50652443588</v>
      </c>
      <c r="D36" s="3">
        <v>99260.17153253053</v>
      </c>
      <c r="G36" s="14">
        <f t="shared" si="3"/>
        <v>38</v>
      </c>
      <c r="H36" s="31" t="s">
        <v>122</v>
      </c>
      <c r="I36" s="16">
        <f t="shared" si="0"/>
        <v>0.13076242153612114</v>
      </c>
      <c r="J36" s="16">
        <f t="shared" si="1"/>
        <v>0.22528543070743706</v>
      </c>
      <c r="K36" s="16">
        <f t="shared" si="2"/>
        <v>0.029458868456112494</v>
      </c>
    </row>
    <row r="37" spans="1:11" ht="12.75">
      <c r="A37" s="2" t="s">
        <v>7</v>
      </c>
      <c r="B37" s="3">
        <v>35</v>
      </c>
      <c r="C37" s="3">
        <v>98662.9283748703</v>
      </c>
      <c r="D37" s="3">
        <v>99229.8971802131</v>
      </c>
      <c r="G37" s="14">
        <f t="shared" si="3"/>
        <v>39</v>
      </c>
      <c r="H37" s="31" t="s">
        <v>123</v>
      </c>
      <c r="I37" s="16">
        <f t="shared" si="0"/>
        <v>0.10098755662750328</v>
      </c>
      <c r="J37" s="16">
        <f t="shared" si="1"/>
        <v>0.21662060644945874</v>
      </c>
      <c r="K37" s="16">
        <f t="shared" si="2"/>
        <v>0.021875985760498817</v>
      </c>
    </row>
    <row r="38" spans="1:11" ht="12.75">
      <c r="A38" s="2" t="s">
        <v>7</v>
      </c>
      <c r="B38" s="3">
        <v>36</v>
      </c>
      <c r="C38" s="3">
        <v>98595.6363112015</v>
      </c>
      <c r="D38" s="3">
        <v>99195.51501313913</v>
      </c>
      <c r="G38" s="14">
        <f t="shared" si="3"/>
        <v>40</v>
      </c>
      <c r="H38" s="31" t="s">
        <v>124</v>
      </c>
      <c r="I38" s="16">
        <f t="shared" si="0"/>
        <v>0.07644931735299397</v>
      </c>
      <c r="J38" s="16">
        <f t="shared" si="1"/>
        <v>0.20828904466294101</v>
      </c>
      <c r="K38" s="16">
        <f t="shared" si="2"/>
        <v>0.01592355527658911</v>
      </c>
    </row>
    <row r="39" spans="1:11" ht="12.75">
      <c r="A39" s="2" t="s">
        <v>7</v>
      </c>
      <c r="B39" s="3">
        <v>37</v>
      </c>
      <c r="C39" s="3">
        <v>98524.8032341628</v>
      </c>
      <c r="D39" s="3">
        <v>99156.15423278192</v>
      </c>
      <c r="G39" s="14">
        <f t="shared" si="3"/>
        <v>41</v>
      </c>
      <c r="H39" s="31" t="s">
        <v>125</v>
      </c>
      <c r="I39" s="16">
        <f t="shared" si="0"/>
        <v>0.057208482063727306</v>
      </c>
      <c r="J39" s="16">
        <f t="shared" si="1"/>
        <v>0.2002779275605202</v>
      </c>
      <c r="K39" s="16">
        <f t="shared" si="2"/>
        <v>0.011457596226606498</v>
      </c>
    </row>
    <row r="40" spans="1:11" ht="12.75">
      <c r="A40" s="2" t="s">
        <v>7</v>
      </c>
      <c r="B40" s="3">
        <v>38</v>
      </c>
      <c r="C40" s="3">
        <v>98449.51550577141</v>
      </c>
      <c r="D40" s="3">
        <v>99111.35151605339</v>
      </c>
      <c r="G40" s="14">
        <f t="shared" si="3"/>
        <v>42</v>
      </c>
      <c r="H40" s="31" t="s">
        <v>126</v>
      </c>
      <c r="I40" s="16">
        <f t="shared" si="0"/>
        <v>0.04173719294402873</v>
      </c>
      <c r="J40" s="16">
        <f t="shared" si="1"/>
        <v>0.19257493034665407</v>
      </c>
      <c r="K40" s="16">
        <f t="shared" si="2"/>
        <v>0.008037537024061195</v>
      </c>
    </row>
    <row r="41" spans="1:11" ht="12.75">
      <c r="A41" s="2" t="s">
        <v>7</v>
      </c>
      <c r="B41" s="3">
        <v>39</v>
      </c>
      <c r="C41" s="3">
        <v>98368.6638411623</v>
      </c>
      <c r="D41" s="3">
        <v>99060.64515750426</v>
      </c>
      <c r="G41" s="14">
        <f t="shared" si="3"/>
        <v>43</v>
      </c>
      <c r="H41" s="31" t="s">
        <v>127</v>
      </c>
      <c r="I41" s="16">
        <f t="shared" si="0"/>
        <v>0.029322782940237616</v>
      </c>
      <c r="J41" s="16">
        <f t="shared" si="1"/>
        <v>0.18516820225639813</v>
      </c>
      <c r="K41" s="16">
        <f t="shared" si="2"/>
        <v>0.00542964700219838</v>
      </c>
    </row>
    <row r="42" spans="1:11" ht="12.75">
      <c r="A42" s="2" t="s">
        <v>7</v>
      </c>
      <c r="B42" s="3">
        <v>40</v>
      </c>
      <c r="C42" s="3">
        <v>98281.35673357008</v>
      </c>
      <c r="D42" s="3">
        <v>99005.76258826765</v>
      </c>
      <c r="G42" s="14">
        <f t="shared" si="3"/>
        <v>44</v>
      </c>
      <c r="H42" s="31" t="s">
        <v>128</v>
      </c>
      <c r="I42" s="16">
        <f t="shared" si="0"/>
        <v>0.0196875525144782</v>
      </c>
      <c r="J42" s="16">
        <f t="shared" si="1"/>
        <v>0.17804634832345972</v>
      </c>
      <c r="K42" s="16">
        <f t="shared" si="2"/>
        <v>0.003505296832629191</v>
      </c>
    </row>
    <row r="43" spans="1:11" ht="12.75">
      <c r="A43" s="2" t="s">
        <v>7</v>
      </c>
      <c r="B43" s="3">
        <v>41</v>
      </c>
      <c r="C43" s="3">
        <v>98186.90540130841</v>
      </c>
      <c r="D43" s="3">
        <v>98947.68580793338</v>
      </c>
      <c r="G43" s="14">
        <f t="shared" si="3"/>
        <v>45</v>
      </c>
      <c r="H43" s="31" t="s">
        <v>129</v>
      </c>
      <c r="I43" s="16">
        <f t="shared" si="0"/>
        <v>0.012633421532699828</v>
      </c>
      <c r="J43" s="16">
        <f t="shared" si="1"/>
        <v>0.17119841184948048</v>
      </c>
      <c r="K43" s="16">
        <f t="shared" si="2"/>
        <v>0.00216282170262324</v>
      </c>
    </row>
    <row r="44" spans="1:11" ht="12.75">
      <c r="A44" s="2" t="s">
        <v>7</v>
      </c>
      <c r="B44" s="3">
        <v>42</v>
      </c>
      <c r="C44" s="3">
        <v>98084.02516182892</v>
      </c>
      <c r="D44" s="3">
        <v>98885.18649166965</v>
      </c>
      <c r="G44" s="14">
        <f t="shared" si="3"/>
        <v>46</v>
      </c>
      <c r="H44" s="31" t="s">
        <v>130</v>
      </c>
      <c r="I44" s="16">
        <f t="shared" si="0"/>
        <v>0.007751199902470827</v>
      </c>
      <c r="J44" s="16">
        <f t="shared" si="1"/>
        <v>0.1646138575475774</v>
      </c>
      <c r="K44" s="16">
        <f t="shared" si="2"/>
        <v>0.0012759549165681286</v>
      </c>
    </row>
    <row r="45" spans="1:11" ht="12.75">
      <c r="A45" s="2" t="s">
        <v>7</v>
      </c>
      <c r="B45" s="3">
        <v>43</v>
      </c>
      <c r="C45" s="3">
        <v>97972.78316469163</v>
      </c>
      <c r="D45" s="3">
        <v>98817.78535970507</v>
      </c>
      <c r="G45" s="14">
        <f t="shared" si="3"/>
        <v>47</v>
      </c>
      <c r="H45" s="31" t="s">
        <v>131</v>
      </c>
      <c r="I45" s="16">
        <f t="shared" si="0"/>
        <v>0.004593200069782238</v>
      </c>
      <c r="J45" s="16">
        <f t="shared" si="1"/>
        <v>0.15828255533420904</v>
      </c>
      <c r="K45" s="16">
        <f t="shared" si="2"/>
        <v>0.0007270234442063999</v>
      </c>
    </row>
    <row r="46" spans="1:11" ht="12.75">
      <c r="A46" s="2" t="s">
        <v>7</v>
      </c>
      <c r="B46" s="3">
        <v>44</v>
      </c>
      <c r="C46" s="3">
        <v>97850.76786053833</v>
      </c>
      <c r="D46" s="3">
        <v>98744.80150797195</v>
      </c>
      <c r="G46" s="14">
        <f t="shared" si="3"/>
        <v>48</v>
      </c>
      <c r="H46" s="31" t="s">
        <v>132</v>
      </c>
      <c r="I46" s="16">
        <f t="shared" si="0"/>
        <v>0.0025711649076784484</v>
      </c>
      <c r="J46" s="16">
        <f t="shared" si="1"/>
        <v>0.15219476474443175</v>
      </c>
      <c r="K46" s="16">
        <f t="shared" si="2"/>
        <v>0.00039131783824326004</v>
      </c>
    </row>
    <row r="47" spans="1:11" ht="12.75">
      <c r="A47" s="2" t="s">
        <v>7</v>
      </c>
      <c r="B47" s="3">
        <v>45</v>
      </c>
      <c r="C47" s="3">
        <v>97715.84926479685</v>
      </c>
      <c r="D47" s="3">
        <v>98662.92231856154</v>
      </c>
      <c r="G47" s="14">
        <f t="shared" si="3"/>
        <v>49</v>
      </c>
      <c r="H47" s="31" t="s">
        <v>133</v>
      </c>
      <c r="I47" s="16">
        <f t="shared" si="0"/>
        <v>0.0013532521202716426</v>
      </c>
      <c r="J47" s="16">
        <f t="shared" si="1"/>
        <v>0.14634111994656898</v>
      </c>
      <c r="K47" s="16">
        <f t="shared" si="2"/>
        <v>0.00019803643085062125</v>
      </c>
    </row>
    <row r="48" spans="1:11" ht="12.75">
      <c r="A48" s="2" t="s">
        <v>7</v>
      </c>
      <c r="B48" s="3">
        <v>46</v>
      </c>
      <c r="C48" s="3">
        <v>97566.05868514185</v>
      </c>
      <c r="D48" s="3">
        <v>98569.75492101612</v>
      </c>
      <c r="G48" s="14">
        <f t="shared" si="3"/>
        <v>50</v>
      </c>
      <c r="H48" s="31" t="s">
        <v>135</v>
      </c>
      <c r="I48" s="16">
        <f t="shared" si="0"/>
        <v>0.0006664494012035606</v>
      </c>
      <c r="J48" s="16">
        <f t="shared" si="1"/>
        <v>0.1407126153332394</v>
      </c>
      <c r="K48" s="16">
        <f t="shared" si="2"/>
        <v>9.377783823062435E-05</v>
      </c>
    </row>
    <row r="49" spans="1:11" ht="12.75">
      <c r="A49" s="2" t="s">
        <v>7</v>
      </c>
      <c r="B49" s="3">
        <v>47</v>
      </c>
      <c r="C49" s="3">
        <v>97399.42171087115</v>
      </c>
      <c r="D49" s="3">
        <v>98467.21280497179</v>
      </c>
      <c r="G49" s="14">
        <f t="shared" si="3"/>
        <v>51</v>
      </c>
      <c r="H49" s="31" t="s">
        <v>136</v>
      </c>
      <c r="I49" s="16">
        <f t="shared" si="0"/>
        <v>0.00030560167916271903</v>
      </c>
      <c r="J49" s="16">
        <f t="shared" si="1"/>
        <v>0.13530059166657632</v>
      </c>
      <c r="K49" s="16">
        <f t="shared" si="2"/>
        <v>4.134808800501511E-05</v>
      </c>
    </row>
    <row r="50" spans="1:11" ht="12.75">
      <c r="A50" s="2" t="s">
        <v>7</v>
      </c>
      <c r="B50" s="3">
        <v>48</v>
      </c>
      <c r="C50" s="3">
        <v>97214.79136707602</v>
      </c>
      <c r="D50" s="3">
        <v>98351.70485631879</v>
      </c>
      <c r="G50" s="14">
        <f t="shared" si="3"/>
        <v>52</v>
      </c>
      <c r="H50" s="31" t="s">
        <v>137</v>
      </c>
      <c r="I50" s="16">
        <f t="shared" si="0"/>
        <v>0.00012982807681093662</v>
      </c>
      <c r="J50" s="16">
        <f t="shared" si="1"/>
        <v>0.1300967227563234</v>
      </c>
      <c r="K50" s="16">
        <f t="shared" si="2"/>
        <v>1.689020731485908E-05</v>
      </c>
    </row>
    <row r="51" spans="1:11" ht="12.75">
      <c r="A51" s="2" t="s">
        <v>7</v>
      </c>
      <c r="B51" s="3">
        <v>49</v>
      </c>
      <c r="C51" s="3">
        <v>97013.05900921437</v>
      </c>
      <c r="D51" s="3">
        <v>98223.53684861823</v>
      </c>
      <c r="G51" s="14">
        <f t="shared" si="3"/>
        <v>53</v>
      </c>
      <c r="H51" s="31" t="s">
        <v>138</v>
      </c>
      <c r="I51" s="16">
        <f t="shared" si="0"/>
        <v>5.08403645900592E-05</v>
      </c>
      <c r="J51" s="16">
        <f t="shared" si="1"/>
        <v>0.12509300265031092</v>
      </c>
      <c r="K51" s="16">
        <f t="shared" si="2"/>
        <v>6.359773862407049E-06</v>
      </c>
    </row>
    <row r="52" spans="1:11" ht="12.75">
      <c r="A52" s="2" t="s">
        <v>7</v>
      </c>
      <c r="B52" s="3">
        <v>50</v>
      </c>
      <c r="C52" s="3">
        <v>96790.70313770407</v>
      </c>
      <c r="D52" s="3">
        <v>98086.0229147948</v>
      </c>
      <c r="G52" s="14">
        <f t="shared" si="3"/>
        <v>54</v>
      </c>
      <c r="H52" s="31" t="s">
        <v>139</v>
      </c>
      <c r="I52" s="16">
        <f t="shared" si="0"/>
        <v>1.8258380971407653E-05</v>
      </c>
      <c r="J52" s="16">
        <f t="shared" si="1"/>
        <v>0.12028173331760666</v>
      </c>
      <c r="K52" s="16">
        <f t="shared" si="2"/>
        <v>2.1961497108141195E-06</v>
      </c>
    </row>
    <row r="53" spans="1:11" ht="12.75">
      <c r="A53" s="2" t="s">
        <v>7</v>
      </c>
      <c r="B53" s="3">
        <v>51</v>
      </c>
      <c r="C53" s="3">
        <v>96547.5939286331</v>
      </c>
      <c r="D53" s="3">
        <v>97934.10728250437</v>
      </c>
      <c r="G53" s="14">
        <f t="shared" si="3"/>
        <v>55</v>
      </c>
      <c r="H53" s="31" t="s">
        <v>140</v>
      </c>
      <c r="I53" s="16">
        <f t="shared" si="0"/>
        <v>5.982912484560391E-06</v>
      </c>
      <c r="J53" s="16">
        <f t="shared" si="1"/>
        <v>0.11565551280539103</v>
      </c>
      <c r="K53" s="16">
        <f t="shared" si="2"/>
        <v>6.919568114716082E-07</v>
      </c>
    </row>
    <row r="54" spans="1:11" ht="12.75">
      <c r="A54" s="2" t="s">
        <v>7</v>
      </c>
      <c r="B54" s="3">
        <v>52</v>
      </c>
      <c r="C54" s="3">
        <v>96287.35278562628</v>
      </c>
      <c r="D54" s="3">
        <v>97768.69559596315</v>
      </c>
      <c r="G54" s="14">
        <f t="shared" si="3"/>
        <v>56</v>
      </c>
      <c r="H54" s="31" t="s">
        <v>141</v>
      </c>
      <c r="I54" s="16">
        <f t="shared" si="0"/>
        <v>1.7796827117659443E-06</v>
      </c>
      <c r="J54" s="16">
        <f t="shared" si="1"/>
        <v>0.11120722385133754</v>
      </c>
      <c r="K54" s="16">
        <f t="shared" si="2"/>
        <v>1.979135737117108E-07</v>
      </c>
    </row>
    <row r="55" spans="1:11" ht="12.75">
      <c r="A55" s="2" t="s">
        <v>7</v>
      </c>
      <c r="B55" s="3">
        <v>53</v>
      </c>
      <c r="C55" s="3">
        <v>95995.07637773962</v>
      </c>
      <c r="D55" s="3">
        <v>97587.53900220642</v>
      </c>
      <c r="G55" s="14">
        <f t="shared" si="3"/>
        <v>57</v>
      </c>
      <c r="H55" s="31" t="s">
        <v>142</v>
      </c>
      <c r="I55" s="16">
        <f t="shared" si="0"/>
        <v>4.781217623327611E-07</v>
      </c>
      <c r="J55" s="16">
        <f t="shared" si="1"/>
        <v>0.10693002293397837</v>
      </c>
      <c r="K55" s="16">
        <f t="shared" si="2"/>
        <v>5.11255710114763E-08</v>
      </c>
    </row>
    <row r="56" spans="1:11" ht="12.75">
      <c r="A56" s="2" t="s">
        <v>7</v>
      </c>
      <c r="B56" s="3">
        <v>54</v>
      </c>
      <c r="C56" s="3">
        <v>95677.84816848945</v>
      </c>
      <c r="D56" s="3">
        <v>97390.76739206394</v>
      </c>
      <c r="G56" s="14">
        <f t="shared" si="3"/>
        <v>58</v>
      </c>
      <c r="H56" s="31" t="s">
        <v>143</v>
      </c>
      <c r="I56" s="16">
        <f t="shared" si="0"/>
        <v>1.1542129481508572E-07</v>
      </c>
      <c r="J56" s="16">
        <f t="shared" si="1"/>
        <v>0.10281732974420998</v>
      </c>
      <c r="K56" s="16">
        <f t="shared" si="2"/>
        <v>1.1867309328506342E-08</v>
      </c>
    </row>
    <row r="57" spans="1:11" ht="12.75">
      <c r="A57" s="2" t="s">
        <v>7</v>
      </c>
      <c r="B57" s="3">
        <v>55</v>
      </c>
      <c r="C57" s="3">
        <v>95324.7194096907</v>
      </c>
      <c r="D57" s="3">
        <v>97179.39923568527</v>
      </c>
      <c r="G57" s="14">
        <f t="shared" si="3"/>
        <v>59</v>
      </c>
      <c r="H57" s="31" t="s">
        <v>144</v>
      </c>
      <c r="I57" s="16">
        <f t="shared" si="0"/>
        <v>2.4909750619683063E-08</v>
      </c>
      <c r="J57" s="16">
        <f t="shared" si="1"/>
        <v>0.09886281706174037</v>
      </c>
      <c r="K57" s="16">
        <f t="shared" si="2"/>
        <v>2.4626481185673003E-09</v>
      </c>
    </row>
    <row r="58" spans="1:11" ht="12.75">
      <c r="A58" s="2" t="s">
        <v>7</v>
      </c>
      <c r="B58" s="3">
        <v>56</v>
      </c>
      <c r="C58" s="3">
        <v>94932.105487858</v>
      </c>
      <c r="D58" s="3">
        <v>96950.83911944689</v>
      </c>
      <c r="G58" s="14">
        <f t="shared" si="3"/>
        <v>60</v>
      </c>
      <c r="H58" s="31" t="s">
        <v>145</v>
      </c>
      <c r="I58" s="16">
        <f t="shared" si="0"/>
        <v>4.781443320981079E-09</v>
      </c>
      <c r="J58" s="16">
        <f t="shared" si="1"/>
        <v>0.09506040102090417</v>
      </c>
      <c r="K58" s="16">
        <f t="shared" si="2"/>
        <v>4.5452591955118514E-10</v>
      </c>
    </row>
    <row r="59" spans="1:11" ht="12.75">
      <c r="A59" s="2" t="s">
        <v>7</v>
      </c>
      <c r="B59" s="3">
        <v>57</v>
      </c>
      <c r="C59" s="3">
        <v>94493.1299388716</v>
      </c>
      <c r="D59" s="3">
        <v>96695.53459676007</v>
      </c>
      <c r="G59" s="14">
        <f t="shared" si="3"/>
        <v>61</v>
      </c>
      <c r="H59" s="31" t="s">
        <v>146</v>
      </c>
      <c r="I59" s="16">
        <f t="shared" si="0"/>
        <v>8.120822462127549E-10</v>
      </c>
      <c r="J59" s="16">
        <f t="shared" si="1"/>
        <v>0.0914042317508694</v>
      </c>
      <c r="K59" s="16">
        <f t="shared" si="2"/>
        <v>7.422775383359722E-11</v>
      </c>
    </row>
    <row r="60" spans="1:11" ht="12.75">
      <c r="A60" s="2" t="s">
        <v>7</v>
      </c>
      <c r="B60" s="3">
        <v>58</v>
      </c>
      <c r="C60" s="3">
        <v>94010.60833028915</v>
      </c>
      <c r="D60" s="3">
        <v>96419.06079033032</v>
      </c>
      <c r="G60" s="14">
        <f t="shared" si="3"/>
        <v>62</v>
      </c>
      <c r="H60" s="31" t="s">
        <v>147</v>
      </c>
      <c r="I60" s="16">
        <f t="shared" si="0"/>
        <v>1.2139124792478444E-10</v>
      </c>
      <c r="J60" s="16">
        <f t="shared" si="1"/>
        <v>0.08788868437583597</v>
      </c>
      <c r="K60" s="16">
        <f t="shared" si="2"/>
        <v>1.0668917074850233E-11</v>
      </c>
    </row>
    <row r="61" spans="1:11" ht="12.75">
      <c r="A61" s="2" t="s">
        <v>7</v>
      </c>
      <c r="B61" s="3">
        <v>59</v>
      </c>
      <c r="C61" s="3">
        <v>93479.46437502644</v>
      </c>
      <c r="D61" s="3">
        <v>96115.97325787957</v>
      </c>
      <c r="G61" s="14">
        <f t="shared" si="3"/>
        <v>63</v>
      </c>
      <c r="H61" s="31" t="s">
        <v>148</v>
      </c>
      <c r="I61" s="16">
        <f t="shared" si="0"/>
        <v>1.5883436620805946E-11</v>
      </c>
      <c r="J61" s="16">
        <f t="shared" si="1"/>
        <v>0.08450835036138074</v>
      </c>
      <c r="K61" s="16">
        <f t="shared" si="2"/>
        <v>1.3422830268938542E-12</v>
      </c>
    </row>
    <row r="62" spans="1:11" ht="12.75">
      <c r="A62" s="2" t="s">
        <v>7</v>
      </c>
      <c r="B62" s="3">
        <v>60</v>
      </c>
      <c r="C62" s="3">
        <v>92906.98211327412</v>
      </c>
      <c r="D62" s="3">
        <v>95789.48267527827</v>
      </c>
      <c r="G62" s="14">
        <f t="shared" si="3"/>
        <v>64</v>
      </c>
      <c r="H62" s="31" t="s">
        <v>149</v>
      </c>
      <c r="I62" s="16">
        <f t="shared" si="0"/>
        <v>1.8087689128044224E-12</v>
      </c>
      <c r="J62" s="16">
        <f t="shared" si="1"/>
        <v>0.08125802919363531</v>
      </c>
      <c r="K62" s="16">
        <f t="shared" si="2"/>
        <v>1.4697699712120175E-13</v>
      </c>
    </row>
    <row r="63" spans="1:11" ht="12.75">
      <c r="A63" s="2" t="s">
        <v>7</v>
      </c>
      <c r="B63" s="3">
        <v>61</v>
      </c>
      <c r="C63" s="3">
        <v>92284.2024563535</v>
      </c>
      <c r="D63" s="3">
        <v>95442.26400058209</v>
      </c>
      <c r="G63" s="14">
        <f t="shared" si="3"/>
        <v>65</v>
      </c>
      <c r="H63" s="31" t="s">
        <v>150</v>
      </c>
      <c r="I63" s="16">
        <f t="shared" si="0"/>
        <v>0</v>
      </c>
      <c r="J63" s="16">
        <f t="shared" si="1"/>
        <v>0.07813272037849549</v>
      </c>
      <c r="K63" s="16">
        <f t="shared" si="2"/>
        <v>0</v>
      </c>
    </row>
    <row r="64" spans="1:8" ht="12.75">
      <c r="A64" s="2" t="s">
        <v>7</v>
      </c>
      <c r="B64" s="3">
        <v>62</v>
      </c>
      <c r="C64" s="3">
        <v>91606.23656300789</v>
      </c>
      <c r="D64" s="3">
        <v>95067.96521058309</v>
      </c>
      <c r="G64" s="4"/>
      <c r="H64" s="30"/>
    </row>
    <row r="65" spans="1:8" ht="12.75">
      <c r="A65" s="2" t="s">
        <v>7</v>
      </c>
      <c r="B65" s="3">
        <v>63</v>
      </c>
      <c r="C65" s="3">
        <v>90868.06251603478</v>
      </c>
      <c r="D65" s="3">
        <v>94663.085006946</v>
      </c>
      <c r="G65" s="4"/>
      <c r="H65" s="30"/>
    </row>
    <row r="66" spans="1:8" ht="12.75">
      <c r="A66" s="2" t="s">
        <v>7</v>
      </c>
      <c r="B66" s="3">
        <v>64</v>
      </c>
      <c r="C66" s="3">
        <v>90055.39672045139</v>
      </c>
      <c r="D66" s="3">
        <v>94215.95623111674</v>
      </c>
      <c r="G66" s="4"/>
      <c r="H66" s="30"/>
    </row>
    <row r="67" spans="1:8" ht="12.75">
      <c r="A67" s="2" t="s">
        <v>7</v>
      </c>
      <c r="B67" s="3">
        <v>65</v>
      </c>
      <c r="C67" s="3">
        <v>89171.8695271048</v>
      </c>
      <c r="D67" s="3">
        <v>93713.17089637027</v>
      </c>
      <c r="G67" s="4"/>
      <c r="H67" s="30"/>
    </row>
    <row r="68" spans="1:8" ht="12.75">
      <c r="A68" s="2" t="s">
        <v>7</v>
      </c>
      <c r="B68" s="3">
        <v>66</v>
      </c>
      <c r="C68" s="3">
        <v>88189.9338679958</v>
      </c>
      <c r="D68" s="3">
        <v>93148.84611247138</v>
      </c>
      <c r="G68" s="4"/>
      <c r="H68" s="30"/>
    </row>
    <row r="69" spans="1:8" ht="12.75">
      <c r="A69" s="2" t="s">
        <v>7</v>
      </c>
      <c r="B69" s="3">
        <v>67</v>
      </c>
      <c r="C69" s="3">
        <v>87106.58402717985</v>
      </c>
      <c r="D69" s="3">
        <v>92533.56351882544</v>
      </c>
      <c r="G69" s="4"/>
      <c r="H69" s="30"/>
    </row>
    <row r="70" spans="1:8" ht="12.75">
      <c r="A70" s="2" t="s">
        <v>7</v>
      </c>
      <c r="B70" s="3">
        <v>68</v>
      </c>
      <c r="C70" s="3">
        <v>85911.6471968366</v>
      </c>
      <c r="D70" s="3">
        <v>91860.01726198572</v>
      </c>
      <c r="G70" s="4"/>
      <c r="H70" s="30"/>
    </row>
    <row r="71" spans="1:8" ht="12.75">
      <c r="A71" s="2" t="s">
        <v>7</v>
      </c>
      <c r="B71" s="3">
        <v>69</v>
      </c>
      <c r="C71" s="3">
        <v>84683.32542103983</v>
      </c>
      <c r="D71" s="3">
        <v>91164.79217474165</v>
      </c>
      <c r="G71" s="4"/>
      <c r="H71" s="30"/>
    </row>
    <row r="72" spans="1:8" ht="12.75">
      <c r="A72" s="2" t="s">
        <v>7</v>
      </c>
      <c r="B72" s="3">
        <v>70</v>
      </c>
      <c r="C72" s="3">
        <v>83381.10504387804</v>
      </c>
      <c r="D72" s="3">
        <v>90419.79805132927</v>
      </c>
      <c r="G72" s="4"/>
      <c r="H72" s="30"/>
    </row>
    <row r="73" spans="1:8" ht="12.75">
      <c r="A73" s="2" t="s">
        <v>7</v>
      </c>
      <c r="B73" s="3">
        <v>71</v>
      </c>
      <c r="C73" s="3">
        <v>81980.15406077392</v>
      </c>
      <c r="D73" s="3">
        <v>89592.93341149534</v>
      </c>
      <c r="G73" s="4"/>
      <c r="H73" s="30"/>
    </row>
    <row r="74" spans="1:8" ht="12.75">
      <c r="A74" s="2" t="s">
        <v>7</v>
      </c>
      <c r="B74" s="3">
        <v>72</v>
      </c>
      <c r="C74" s="3">
        <v>80421.74822314792</v>
      </c>
      <c r="D74" s="3">
        <v>88655.47058530948</v>
      </c>
      <c r="G74" s="4"/>
      <c r="H74" s="30"/>
    </row>
    <row r="75" spans="1:8" ht="12.75">
      <c r="A75" s="2" t="s">
        <v>7</v>
      </c>
      <c r="B75" s="3">
        <v>73</v>
      </c>
      <c r="C75" s="3">
        <v>78700.70109730054</v>
      </c>
      <c r="D75" s="3">
        <v>87610.2881921569</v>
      </c>
      <c r="G75" s="4"/>
      <c r="H75" s="30"/>
    </row>
    <row r="76" spans="1:8" ht="12.75">
      <c r="A76" s="2" t="s">
        <v>7</v>
      </c>
      <c r="B76" s="3">
        <v>74</v>
      </c>
      <c r="C76" s="3">
        <v>76761.49850810881</v>
      </c>
      <c r="D76" s="3">
        <v>86417.79214376683</v>
      </c>
      <c r="G76" s="4"/>
      <c r="H76" s="30"/>
    </row>
    <row r="77" spans="1:8" ht="12.75">
      <c r="A77" s="2" t="s">
        <v>7</v>
      </c>
      <c r="B77" s="3">
        <v>75</v>
      </c>
      <c r="C77" s="3">
        <v>74676.91643010851</v>
      </c>
      <c r="D77" s="3">
        <v>85122.95979695991</v>
      </c>
      <c r="G77" s="4"/>
      <c r="H77" s="30"/>
    </row>
    <row r="78" spans="1:8" ht="12.75">
      <c r="A78" s="2" t="s">
        <v>7</v>
      </c>
      <c r="B78" s="3">
        <v>76</v>
      </c>
      <c r="C78" s="3">
        <v>72463.34924744055</v>
      </c>
      <c r="D78" s="3">
        <v>83703.12585213858</v>
      </c>
      <c r="G78" s="4"/>
      <c r="H78" s="30"/>
    </row>
    <row r="79" spans="1:8" ht="12.75">
      <c r="A79" s="2" t="s">
        <v>7</v>
      </c>
      <c r="B79" s="3">
        <v>77</v>
      </c>
      <c r="C79" s="3">
        <v>70122.21495409012</v>
      </c>
      <c r="D79" s="3">
        <v>82152.21658119331</v>
      </c>
      <c r="G79" s="4"/>
      <c r="H79" s="30"/>
    </row>
    <row r="80" spans="1:8" ht="12.75">
      <c r="A80" s="2" t="s">
        <v>7</v>
      </c>
      <c r="B80" s="3">
        <v>78</v>
      </c>
      <c r="C80" s="3">
        <v>67683.56907485453</v>
      </c>
      <c r="D80" s="3">
        <v>80475.98932624796</v>
      </c>
      <c r="G80" s="4"/>
      <c r="H80" s="30"/>
    </row>
    <row r="81" spans="1:8" ht="12.75">
      <c r="A81" s="2" t="s">
        <v>7</v>
      </c>
      <c r="B81" s="3">
        <v>79</v>
      </c>
      <c r="C81" s="3">
        <v>65052.78116633384</v>
      </c>
      <c r="D81" s="3">
        <v>78605.38289707164</v>
      </c>
      <c r="G81" s="4"/>
      <c r="H81" s="30"/>
    </row>
    <row r="82" spans="1:8" ht="12.75">
      <c r="A82" s="2" t="s">
        <v>7</v>
      </c>
      <c r="B82" s="3">
        <v>80</v>
      </c>
      <c r="C82" s="3">
        <v>62196.66222822717</v>
      </c>
      <c r="D82" s="3">
        <v>76492.32242667851</v>
      </c>
      <c r="G82" s="4"/>
      <c r="H82" s="30"/>
    </row>
    <row r="83" spans="1:8" ht="12.75">
      <c r="A83" s="2" t="s">
        <v>7</v>
      </c>
      <c r="B83" s="3">
        <v>81</v>
      </c>
      <c r="C83" s="3">
        <v>59051.0081931387</v>
      </c>
      <c r="D83" s="3">
        <v>74094.07623486902</v>
      </c>
      <c r="G83" s="4"/>
      <c r="H83" s="30"/>
    </row>
    <row r="84" spans="1:8" ht="12.75">
      <c r="A84" s="2" t="s">
        <v>7</v>
      </c>
      <c r="B84" s="3">
        <v>82</v>
      </c>
      <c r="C84" s="3">
        <v>55661.34096247321</v>
      </c>
      <c r="D84" s="3">
        <v>71379.09812430732</v>
      </c>
      <c r="G84" s="4"/>
      <c r="H84" s="30"/>
    </row>
    <row r="85" spans="1:8" ht="12.75">
      <c r="A85" s="2" t="s">
        <v>7</v>
      </c>
      <c r="B85" s="3">
        <v>83</v>
      </c>
      <c r="C85" s="3">
        <v>52067.642739268245</v>
      </c>
      <c r="D85" s="3">
        <v>68356.8285927162</v>
      </c>
      <c r="G85" s="4"/>
      <c r="H85" s="30"/>
    </row>
    <row r="86" spans="1:8" ht="12.75">
      <c r="A86" s="2" t="s">
        <v>7</v>
      </c>
      <c r="B86" s="3">
        <v>84</v>
      </c>
      <c r="C86" s="3">
        <v>48231.533126631286</v>
      </c>
      <c r="D86" s="3">
        <v>64959.05057584064</v>
      </c>
      <c r="G86" s="4"/>
      <c r="H86" s="30"/>
    </row>
    <row r="87" spans="1:8" ht="12.75">
      <c r="A87" s="2" t="s">
        <v>7</v>
      </c>
      <c r="B87" s="3">
        <v>85</v>
      </c>
      <c r="C87" s="3">
        <v>44199.89737548735</v>
      </c>
      <c r="D87" s="3">
        <v>61243.79497942562</v>
      </c>
      <c r="G87" s="4"/>
      <c r="H87" s="30"/>
    </row>
    <row r="88" spans="1:8" ht="12.75">
      <c r="A88" s="2" t="s">
        <v>7</v>
      </c>
      <c r="B88" s="3">
        <v>86</v>
      </c>
      <c r="C88" s="3">
        <v>40058.017370215945</v>
      </c>
      <c r="D88" s="3">
        <v>57259.03788945352</v>
      </c>
      <c r="G88" s="4"/>
      <c r="H88" s="30"/>
    </row>
    <row r="89" spans="1:8" ht="12.75">
      <c r="A89" s="2" t="s">
        <v>7</v>
      </c>
      <c r="B89" s="3">
        <v>87</v>
      </c>
      <c r="C89" s="3">
        <v>35826.91091681626</v>
      </c>
      <c r="D89" s="3">
        <v>53004.11706611709</v>
      </c>
      <c r="G89" s="4"/>
      <c r="H89" s="30"/>
    </row>
    <row r="90" spans="1:8" ht="12.75">
      <c r="A90" s="2" t="s">
        <v>7</v>
      </c>
      <c r="B90" s="3">
        <v>88</v>
      </c>
      <c r="C90" s="3">
        <v>31564.99461797996</v>
      </c>
      <c r="D90" s="3">
        <v>48486.90744430359</v>
      </c>
      <c r="G90" s="4"/>
      <c r="H90" s="30"/>
    </row>
    <row r="91" spans="1:8" ht="12.75">
      <c r="A91" s="2" t="s">
        <v>7</v>
      </c>
      <c r="B91" s="3">
        <v>89</v>
      </c>
      <c r="C91" s="3">
        <v>27354.186773597834</v>
      </c>
      <c r="D91" s="3">
        <v>43736.01527705747</v>
      </c>
      <c r="G91" s="4"/>
      <c r="H91" s="30"/>
    </row>
    <row r="92" spans="1:8" ht="12.75">
      <c r="A92" s="2" t="s">
        <v>7</v>
      </c>
      <c r="B92" s="3">
        <v>90</v>
      </c>
      <c r="C92" s="3">
        <v>23240.2825756787</v>
      </c>
      <c r="D92" s="3">
        <v>38817.76127862377</v>
      </c>
      <c r="G92" s="4"/>
      <c r="H92" s="30"/>
    </row>
    <row r="93" spans="1:8" ht="12.75">
      <c r="A93" s="2" t="s">
        <v>7</v>
      </c>
      <c r="B93" s="3">
        <v>91</v>
      </c>
      <c r="C93" s="3">
        <v>19310.986646262703</v>
      </c>
      <c r="D93" s="3">
        <v>33863.19964389516</v>
      </c>
      <c r="G93" s="4"/>
      <c r="H93" s="30"/>
    </row>
    <row r="94" spans="1:8" ht="12.75">
      <c r="A94" s="2" t="s">
        <v>7</v>
      </c>
      <c r="B94" s="3">
        <v>92</v>
      </c>
      <c r="C94" s="3">
        <v>15707.101571224697</v>
      </c>
      <c r="D94" s="3">
        <v>28989.189063366175</v>
      </c>
      <c r="G94" s="4"/>
      <c r="H94" s="30"/>
    </row>
    <row r="95" spans="1:8" ht="12.75">
      <c r="A95" s="2" t="s">
        <v>7</v>
      </c>
      <c r="B95" s="3">
        <v>93</v>
      </c>
      <c r="C95" s="3">
        <v>12464.891142262444</v>
      </c>
      <c r="D95" s="3">
        <v>24251.647654415214</v>
      </c>
      <c r="G95" s="4"/>
      <c r="H95" s="30"/>
    </row>
    <row r="96" spans="1:8" ht="12.75">
      <c r="A96" s="2" t="s">
        <v>7</v>
      </c>
      <c r="B96" s="3">
        <v>94</v>
      </c>
      <c r="C96" s="3">
        <v>9626.610499387001</v>
      </c>
      <c r="D96" s="3">
        <v>19793.56863799126</v>
      </c>
      <c r="G96" s="4"/>
      <c r="H96" s="30"/>
    </row>
    <row r="97" spans="1:8" ht="12.75">
      <c r="A97" s="2" t="s">
        <v>7</v>
      </c>
      <c r="B97" s="3">
        <v>95</v>
      </c>
      <c r="C97" s="3">
        <v>7287.509725736549</v>
      </c>
      <c r="D97" s="3">
        <v>15859.30630160289</v>
      </c>
      <c r="G97" s="4"/>
      <c r="H97" s="30"/>
    </row>
    <row r="98" spans="1:8" ht="12.75">
      <c r="A98" s="2" t="s">
        <v>7</v>
      </c>
      <c r="B98" s="3">
        <v>96</v>
      </c>
      <c r="C98" s="3">
        <v>5453.382500579129</v>
      </c>
      <c r="D98" s="3">
        <v>12568.196062525425</v>
      </c>
      <c r="G98" s="4"/>
      <c r="H98" s="30"/>
    </row>
    <row r="99" spans="1:8" ht="12.75">
      <c r="A99" s="2" t="s">
        <v>7</v>
      </c>
      <c r="B99" s="3">
        <v>97</v>
      </c>
      <c r="C99" s="3">
        <v>3978.586206337661</v>
      </c>
      <c r="D99" s="3">
        <v>9801.191820592756</v>
      </c>
      <c r="G99" s="4"/>
      <c r="H99" s="30"/>
    </row>
    <row r="100" spans="1:8" ht="12.75">
      <c r="A100" s="2" t="s">
        <v>7</v>
      </c>
      <c r="B100" s="3">
        <v>98</v>
      </c>
      <c r="C100" s="3">
        <v>2795.186056089416</v>
      </c>
      <c r="D100" s="3">
        <v>7377.2726950985925</v>
      </c>
      <c r="G100" s="4"/>
      <c r="H100" s="30"/>
    </row>
    <row r="101" spans="1:8" ht="12.75">
      <c r="A101" s="2" t="s">
        <v>7</v>
      </c>
      <c r="B101" s="3">
        <v>99</v>
      </c>
      <c r="C101" s="3">
        <v>1876.7104193061853</v>
      </c>
      <c r="D101" s="3">
        <v>5306.574129720338</v>
      </c>
      <c r="G101" s="4"/>
      <c r="H101" s="30"/>
    </row>
    <row r="102" spans="1:8" ht="12.75">
      <c r="A102" s="2" t="s">
        <v>7</v>
      </c>
      <c r="B102" s="3">
        <v>100</v>
      </c>
      <c r="C102" s="3">
        <v>1204.2773627889558</v>
      </c>
      <c r="D102" s="3">
        <v>3640.4578533406298</v>
      </c>
      <c r="G102" s="4"/>
      <c r="H102" s="30"/>
    </row>
    <row r="103" spans="1:8" ht="12.75">
      <c r="A103" s="2" t="s">
        <v>7</v>
      </c>
      <c r="B103" s="3">
        <v>101</v>
      </c>
      <c r="C103" s="3">
        <v>738.8809557914535</v>
      </c>
      <c r="D103" s="3">
        <v>2396.962418925768</v>
      </c>
      <c r="G103" s="4"/>
      <c r="H103" s="30"/>
    </row>
    <row r="104" spans="1:8" ht="12.75">
      <c r="A104" s="2" t="s">
        <v>7</v>
      </c>
      <c r="B104" s="3">
        <v>102</v>
      </c>
      <c r="C104" s="3">
        <v>437.8455078445636</v>
      </c>
      <c r="D104" s="3">
        <v>1539.4177373170107</v>
      </c>
      <c r="G104" s="4"/>
      <c r="H104" s="30"/>
    </row>
    <row r="105" spans="1:8" ht="12.75">
      <c r="A105" s="2" t="s">
        <v>7</v>
      </c>
      <c r="B105" s="3">
        <v>103</v>
      </c>
      <c r="C105" s="3">
        <v>245.0955733804914</v>
      </c>
      <c r="D105" s="3">
        <v>941.3161228755463</v>
      </c>
      <c r="G105" s="4"/>
      <c r="H105" s="30"/>
    </row>
    <row r="106" spans="1:8" ht="12.75">
      <c r="A106" s="2" t="s">
        <v>7</v>
      </c>
      <c r="B106" s="3">
        <v>104</v>
      </c>
      <c r="C106" s="3">
        <v>128.99837865546334</v>
      </c>
      <c r="D106" s="3">
        <v>545.8024803424174</v>
      </c>
      <c r="G106" s="4"/>
      <c r="H106" s="30"/>
    </row>
    <row r="107" spans="1:8" ht="12.75">
      <c r="A107" s="2" t="s">
        <v>7</v>
      </c>
      <c r="B107" s="3">
        <v>105</v>
      </c>
      <c r="C107" s="3">
        <v>63.52910217048579</v>
      </c>
      <c r="D107" s="3">
        <v>298.8451914927883</v>
      </c>
      <c r="G107" s="4"/>
      <c r="H107" s="30"/>
    </row>
    <row r="108" spans="1:8" ht="12.75">
      <c r="A108" s="2" t="s">
        <v>7</v>
      </c>
      <c r="B108" s="3">
        <v>106</v>
      </c>
      <c r="C108" s="3">
        <v>29.131394317316513</v>
      </c>
      <c r="D108" s="3">
        <v>153.8579753903284</v>
      </c>
      <c r="G108" s="4"/>
      <c r="H108" s="30"/>
    </row>
    <row r="109" spans="1:8" ht="12.75">
      <c r="A109" s="2" t="s">
        <v>7</v>
      </c>
      <c r="B109" s="3">
        <v>107</v>
      </c>
      <c r="C109" s="3">
        <v>12.375824993502304</v>
      </c>
      <c r="D109" s="3">
        <v>74.1616227593858</v>
      </c>
      <c r="G109" s="4"/>
      <c r="H109" s="30"/>
    </row>
    <row r="110" spans="1:8" ht="12.75">
      <c r="A110" s="2" t="s">
        <v>7</v>
      </c>
      <c r="B110" s="3">
        <v>108</v>
      </c>
      <c r="C110" s="3">
        <v>4.846343489233768</v>
      </c>
      <c r="D110" s="3">
        <v>33.321734485065576</v>
      </c>
      <c r="G110" s="4"/>
      <c r="H110" s="30"/>
    </row>
    <row r="111" spans="1:8" ht="12.75">
      <c r="A111" s="2" t="s">
        <v>7</v>
      </c>
      <c r="B111" s="3">
        <v>109</v>
      </c>
      <c r="C111" s="3">
        <v>1.7404750429746707</v>
      </c>
      <c r="D111" s="3">
        <v>13.894829396492804</v>
      </c>
      <c r="G111" s="4"/>
      <c r="H111" s="30"/>
    </row>
    <row r="112" spans="1:8" ht="12.75">
      <c r="A112" s="2" t="s">
        <v>7</v>
      </c>
      <c r="B112" s="3">
        <v>110</v>
      </c>
      <c r="C112" s="3">
        <v>0.5703194538434547</v>
      </c>
      <c r="D112" s="3">
        <v>5.353403482536391</v>
      </c>
      <c r="G112" s="4"/>
      <c r="H112" s="30"/>
    </row>
    <row r="113" spans="1:8" ht="12.75">
      <c r="A113" s="2" t="s">
        <v>7</v>
      </c>
      <c r="B113" s="3">
        <v>111</v>
      </c>
      <c r="C113" s="3">
        <v>0.1696477551373661</v>
      </c>
      <c r="D113" s="3">
        <v>1.8972301875344844</v>
      </c>
      <c r="G113" s="4"/>
      <c r="H113" s="30"/>
    </row>
    <row r="114" spans="1:8" ht="12.75">
      <c r="A114" s="2" t="s">
        <v>7</v>
      </c>
      <c r="B114" s="3">
        <v>112</v>
      </c>
      <c r="C114" s="3">
        <v>0.045576822838037274</v>
      </c>
      <c r="D114" s="3">
        <v>0.6156945475647252</v>
      </c>
      <c r="G114" s="4"/>
      <c r="H114" s="30"/>
    </row>
    <row r="115" spans="1:8" ht="12.75">
      <c r="A115" s="2" t="s">
        <v>7</v>
      </c>
      <c r="B115" s="3">
        <v>113</v>
      </c>
      <c r="C115" s="3">
        <v>0.011002502542151234</v>
      </c>
      <c r="D115" s="3">
        <v>0.18212651075365965</v>
      </c>
      <c r="G115" s="4"/>
      <c r="H115" s="30"/>
    </row>
    <row r="116" spans="1:8" ht="12.75">
      <c r="A116" s="2" t="s">
        <v>7</v>
      </c>
      <c r="B116" s="3">
        <v>114</v>
      </c>
      <c r="C116" s="3">
        <v>0.002374514988386657</v>
      </c>
      <c r="D116" s="3">
        <v>0.048876463015335714</v>
      </c>
      <c r="G116" s="4"/>
      <c r="H116" s="30"/>
    </row>
    <row r="117" spans="1:8" ht="12.75">
      <c r="A117" s="2" t="s">
        <v>7</v>
      </c>
      <c r="B117" s="3">
        <v>115</v>
      </c>
      <c r="C117" s="3">
        <v>0.00045578974294586104</v>
      </c>
      <c r="D117" s="3">
        <v>0.011841902852749735</v>
      </c>
      <c r="G117" s="4"/>
      <c r="H117" s="30"/>
    </row>
    <row r="118" spans="1:8" ht="12.75">
      <c r="A118" s="2" t="s">
        <v>7</v>
      </c>
      <c r="B118" s="3">
        <v>116</v>
      </c>
      <c r="C118" s="3">
        <v>7.741151225782221E-05</v>
      </c>
      <c r="D118" s="3">
        <v>0.0025768817830115116</v>
      </c>
      <c r="G118" s="4"/>
      <c r="H118" s="30"/>
    </row>
    <row r="119" spans="1:8" ht="12.75">
      <c r="A119" s="2" t="s">
        <v>7</v>
      </c>
      <c r="B119" s="3">
        <v>117</v>
      </c>
      <c r="C119" s="3">
        <v>1.1571586647222276E-05</v>
      </c>
      <c r="D119" s="3">
        <v>0.0005008421248944898</v>
      </c>
      <c r="G119" s="4"/>
      <c r="H119" s="4"/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4" width="9.140625" style="4" customWidth="1"/>
    <col min="9" max="9" width="11.28125" style="0" customWidth="1"/>
    <col min="10" max="10" width="12.00390625" style="0" customWidth="1"/>
    <col min="11" max="11" width="20.140625" style="0" bestFit="1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21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 t="s">
        <v>0</v>
      </c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6" t="s">
        <v>1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7" t="s">
        <v>8</v>
      </c>
    </row>
    <row r="6" spans="1:6" ht="12.75">
      <c r="A6" s="2" t="s">
        <v>7</v>
      </c>
      <c r="B6" s="3">
        <v>4</v>
      </c>
      <c r="C6" s="3">
        <v>99633.07314520203</v>
      </c>
      <c r="D6" s="3">
        <v>99678.89321290202</v>
      </c>
      <c r="F6" s="4"/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 t="s">
        <v>2</v>
      </c>
    </row>
    <row r="8" spans="1:13" ht="12.75">
      <c r="A8" s="2" t="s">
        <v>7</v>
      </c>
      <c r="B8" s="3">
        <v>6</v>
      </c>
      <c r="C8" s="3">
        <v>99614.68570995024</v>
      </c>
      <c r="D8" s="3">
        <v>99662.91034097289</v>
      </c>
      <c r="F8" s="4" t="s">
        <v>10</v>
      </c>
      <c r="M8" s="13">
        <f>SUM(L15:L64)</f>
        <v>5.044376321225426</v>
      </c>
    </row>
    <row r="9" spans="1:13" ht="12.75">
      <c r="A9" s="2" t="s">
        <v>7</v>
      </c>
      <c r="B9" s="3">
        <v>7</v>
      </c>
      <c r="C9" s="3">
        <v>99606.97951786371</v>
      </c>
      <c r="D9" s="3">
        <v>99655.68976311869</v>
      </c>
      <c r="F9" s="9" t="s">
        <v>22</v>
      </c>
      <c r="M9" s="13">
        <f>M8/SUM(L67:L81)</f>
        <v>0.45429463242354456</v>
      </c>
    </row>
    <row r="10" spans="1:13" ht="12.75">
      <c r="A10" s="2" t="s">
        <v>7</v>
      </c>
      <c r="B10" s="3">
        <v>8</v>
      </c>
      <c r="C10" s="3">
        <v>99599.03187696799</v>
      </c>
      <c r="D10" s="3">
        <v>99648.72682007494</v>
      </c>
      <c r="F10" s="9" t="s">
        <v>23</v>
      </c>
      <c r="M10" s="13">
        <f>M8/SUM(L67:L71)</f>
        <v>1.099216091167284</v>
      </c>
    </row>
    <row r="11" spans="1:13" ht="12.75">
      <c r="A11" s="2" t="s">
        <v>7</v>
      </c>
      <c r="B11" s="3">
        <v>9</v>
      </c>
      <c r="C11" s="3">
        <v>99590.63069862917</v>
      </c>
      <c r="D11" s="3">
        <v>99642.06629917429</v>
      </c>
      <c r="F11" s="4" t="s">
        <v>17</v>
      </c>
      <c r="M11" s="13">
        <f>M8*5000</f>
        <v>25221.881606127128</v>
      </c>
    </row>
    <row r="12" spans="1:4" ht="12.75">
      <c r="A12" s="2" t="s">
        <v>7</v>
      </c>
      <c r="B12" s="3">
        <v>10</v>
      </c>
      <c r="C12" s="3">
        <v>99582.24217980543</v>
      </c>
      <c r="D12" s="3">
        <v>99636.01702932926</v>
      </c>
    </row>
    <row r="13" spans="1:11" ht="12.75">
      <c r="A13" s="2" t="s">
        <v>7</v>
      </c>
      <c r="B13" s="3">
        <v>11</v>
      </c>
      <c r="C13" s="3">
        <v>99573.97784952693</v>
      </c>
      <c r="D13" s="3">
        <v>99630.09964627789</v>
      </c>
      <c r="H13" s="10"/>
      <c r="K13">
        <v>1.04</v>
      </c>
    </row>
    <row r="14" spans="1:12" ht="12.75">
      <c r="A14" s="2" t="s">
        <v>7</v>
      </c>
      <c r="B14" s="3">
        <v>12</v>
      </c>
      <c r="C14" s="3">
        <v>99565.5518995213</v>
      </c>
      <c r="D14" s="3">
        <v>99623.82892780616</v>
      </c>
      <c r="H14" s="24" t="s">
        <v>72</v>
      </c>
      <c r="I14" s="24" t="s">
        <v>73</v>
      </c>
      <c r="J14" s="24" t="s">
        <v>134</v>
      </c>
      <c r="K14" s="24" t="s">
        <v>189</v>
      </c>
      <c r="L14" s="24" t="s">
        <v>191</v>
      </c>
    </row>
    <row r="15" spans="1:13" ht="12.75">
      <c r="A15" s="2" t="s">
        <v>7</v>
      </c>
      <c r="B15" s="3">
        <v>13</v>
      </c>
      <c r="C15" s="3">
        <v>99555.89702795362</v>
      </c>
      <c r="D15" s="3">
        <v>99616.82537263253</v>
      </c>
      <c r="H15" s="16">
        <v>16</v>
      </c>
      <c r="I15" s="14" t="s">
        <v>100</v>
      </c>
      <c r="J15" s="14">
        <f>C73/$C$57</f>
        <v>0.8600093928253391</v>
      </c>
      <c r="K15" s="14">
        <f>$K$13^(-H15)</f>
        <v>0.533908175685841</v>
      </c>
      <c r="L15" s="14">
        <f>J15*K15</f>
        <v>0.4591660459960646</v>
      </c>
      <c r="M15" s="4"/>
    </row>
    <row r="16" spans="1:13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4"/>
      <c r="H16" s="14">
        <f>H15+1</f>
        <v>17</v>
      </c>
      <c r="I16" s="14" t="s">
        <v>101</v>
      </c>
      <c r="J16" s="14">
        <f aca="true" t="shared" si="0" ref="J16:J48">C74/$C$57</f>
        <v>0.8436610012719561</v>
      </c>
      <c r="K16" s="14">
        <f aca="true" t="shared" si="1" ref="K16:K64">$K$13^(-H16)</f>
        <v>0.5133732458517702</v>
      </c>
      <c r="L16" s="14">
        <f aca="true" t="shared" si="2" ref="L16:L64">J16*K16</f>
        <v>0.4331129866215386</v>
      </c>
      <c r="M16" s="4"/>
    </row>
    <row r="17" spans="1:13" ht="12.75">
      <c r="A17" s="2" t="s">
        <v>7</v>
      </c>
      <c r="B17" s="3">
        <v>15</v>
      </c>
      <c r="C17" s="3">
        <v>99528.625533571</v>
      </c>
      <c r="D17" s="3">
        <v>99599.22684306315</v>
      </c>
      <c r="G17" s="4"/>
      <c r="H17" s="14">
        <f aca="true" t="shared" si="3" ref="H17:H64">H16+1</f>
        <v>18</v>
      </c>
      <c r="I17" s="14" t="s">
        <v>102</v>
      </c>
      <c r="J17" s="14">
        <f t="shared" si="0"/>
        <v>0.8256064280562658</v>
      </c>
      <c r="K17" s="14">
        <f t="shared" si="1"/>
        <v>0.4936281210113175</v>
      </c>
      <c r="L17" s="14">
        <f t="shared" si="2"/>
        <v>0.40754254977627996</v>
      </c>
      <c r="M17" s="4"/>
    </row>
    <row r="18" spans="1:13" ht="12.75">
      <c r="A18" s="2" t="s">
        <v>7</v>
      </c>
      <c r="B18" s="3">
        <v>16</v>
      </c>
      <c r="C18" s="3">
        <v>99509.08408323374</v>
      </c>
      <c r="D18" s="3">
        <v>99588.97907861328</v>
      </c>
      <c r="H18" s="14">
        <f t="shared" si="3"/>
        <v>19</v>
      </c>
      <c r="I18" s="14" t="s">
        <v>103</v>
      </c>
      <c r="J18" s="14">
        <f t="shared" si="0"/>
        <v>0.8052633040355452</v>
      </c>
      <c r="K18" s="14">
        <f t="shared" si="1"/>
        <v>0.47464242404934376</v>
      </c>
      <c r="L18" s="14">
        <f t="shared" si="2"/>
        <v>0.38221212662541487</v>
      </c>
      <c r="M18" s="4"/>
    </row>
    <row r="19" spans="1:12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4"/>
      <c r="H19" s="14">
        <f t="shared" si="3"/>
        <v>20</v>
      </c>
      <c r="I19" s="14" t="s">
        <v>104</v>
      </c>
      <c r="J19" s="14">
        <f t="shared" si="0"/>
        <v>0.7833950825405405</v>
      </c>
      <c r="K19" s="14">
        <f t="shared" si="1"/>
        <v>0.45638694620129205</v>
      </c>
      <c r="L19" s="14">
        <f t="shared" si="2"/>
        <v>0.3575312893897864</v>
      </c>
    </row>
    <row r="20" spans="1:13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4"/>
      <c r="H20" s="14">
        <f t="shared" si="3"/>
        <v>21</v>
      </c>
      <c r="I20" s="14" t="s">
        <v>105</v>
      </c>
      <c r="J20" s="14">
        <f t="shared" si="0"/>
        <v>0.7601737481754804</v>
      </c>
      <c r="K20" s="14">
        <f t="shared" si="1"/>
        <v>0.43883360211662686</v>
      </c>
      <c r="L20" s="14">
        <f t="shared" si="2"/>
        <v>0.3335897841463437</v>
      </c>
      <c r="M20" s="4"/>
    </row>
    <row r="21" spans="1:12" ht="12.75">
      <c r="A21" s="2" t="s">
        <v>7</v>
      </c>
      <c r="B21" s="3">
        <v>19</v>
      </c>
      <c r="C21" s="3">
        <v>99419.24425148315</v>
      </c>
      <c r="D21" s="3">
        <v>99552.05603670941</v>
      </c>
      <c r="H21" s="14">
        <f t="shared" si="3"/>
        <v>22</v>
      </c>
      <c r="I21" s="14" t="s">
        <v>106</v>
      </c>
      <c r="J21" s="14">
        <f t="shared" si="0"/>
        <v>0.7356141763472266</v>
      </c>
      <c r="K21" s="14">
        <f t="shared" si="1"/>
        <v>0.4219553866506028</v>
      </c>
      <c r="L21" s="14">
        <f t="shared" si="2"/>
        <v>0.3103963642062587</v>
      </c>
    </row>
    <row r="22" spans="1:12" ht="12.75">
      <c r="A22" s="2" t="s">
        <v>7</v>
      </c>
      <c r="B22" s="3">
        <v>20</v>
      </c>
      <c r="C22" s="3">
        <v>99382.38556086936</v>
      </c>
      <c r="D22" s="3">
        <v>99537.71556303733</v>
      </c>
      <c r="H22" s="14">
        <f t="shared" si="3"/>
        <v>23</v>
      </c>
      <c r="I22" s="14" t="s">
        <v>107</v>
      </c>
      <c r="J22" s="14">
        <f t="shared" si="0"/>
        <v>0.7100316632872651</v>
      </c>
      <c r="K22" s="14">
        <f t="shared" si="1"/>
        <v>0.4057263333178873</v>
      </c>
      <c r="L22" s="14">
        <f t="shared" si="2"/>
        <v>0.2880785432851429</v>
      </c>
    </row>
    <row r="23" spans="1:12" ht="12.75">
      <c r="A23" s="2" t="s">
        <v>7</v>
      </c>
      <c r="B23" s="3">
        <v>21</v>
      </c>
      <c r="C23" s="3">
        <v>99343.06392619835</v>
      </c>
      <c r="D23" s="3">
        <v>99521.97068718958</v>
      </c>
      <c r="H23" s="14">
        <f t="shared" si="3"/>
        <v>24</v>
      </c>
      <c r="I23" s="14" t="s">
        <v>108</v>
      </c>
      <c r="J23" s="14">
        <f t="shared" si="0"/>
        <v>0.6824334922691687</v>
      </c>
      <c r="K23" s="14">
        <f t="shared" si="1"/>
        <v>0.3901214743441224</v>
      </c>
      <c r="L23" s="14">
        <f t="shared" si="2"/>
        <v>0.2662319601458564</v>
      </c>
    </row>
    <row r="24" spans="1:12" ht="12.75">
      <c r="A24" s="2" t="s">
        <v>7</v>
      </c>
      <c r="B24" s="3">
        <v>22</v>
      </c>
      <c r="C24" s="3">
        <v>99302.00543787765</v>
      </c>
      <c r="D24" s="3">
        <v>99505.56747598092</v>
      </c>
      <c r="H24" s="14">
        <f t="shared" si="3"/>
        <v>25</v>
      </c>
      <c r="I24" s="14" t="s">
        <v>109</v>
      </c>
      <c r="J24" s="14">
        <f t="shared" si="0"/>
        <v>0.6524714954671481</v>
      </c>
      <c r="K24" s="14">
        <f t="shared" si="1"/>
        <v>0.37511680225396377</v>
      </c>
      <c r="L24" s="14">
        <f t="shared" si="2"/>
        <v>0.2447530209414982</v>
      </c>
    </row>
    <row r="25" spans="1:12" ht="12.75">
      <c r="A25" s="2" t="s">
        <v>7</v>
      </c>
      <c r="B25" s="3">
        <v>23</v>
      </c>
      <c r="C25" s="3">
        <v>99259.28670815834</v>
      </c>
      <c r="D25" s="3">
        <v>99488.67839601322</v>
      </c>
      <c r="H25" s="14">
        <f t="shared" si="3"/>
        <v>26</v>
      </c>
      <c r="I25" s="14" t="s">
        <v>110</v>
      </c>
      <c r="J25" s="14">
        <f t="shared" si="0"/>
        <v>0.6194721427854062</v>
      </c>
      <c r="K25" s="14">
        <f t="shared" si="1"/>
        <v>0.3606892329365037</v>
      </c>
      <c r="L25" s="14">
        <f t="shared" si="2"/>
        <v>0.22343693200680043</v>
      </c>
    </row>
    <row r="26" spans="1:12" ht="12.75">
      <c r="A26" s="2" t="s">
        <v>7</v>
      </c>
      <c r="B26" s="3">
        <v>24</v>
      </c>
      <c r="C26" s="3">
        <v>99214.33019202248</v>
      </c>
      <c r="D26" s="3">
        <v>99471.92450257133</v>
      </c>
      <c r="H26" s="14">
        <f t="shared" si="3"/>
        <v>27</v>
      </c>
      <c r="I26" s="14" t="s">
        <v>111</v>
      </c>
      <c r="J26" s="14">
        <f t="shared" si="0"/>
        <v>0.5839129798352669</v>
      </c>
      <c r="K26" s="14">
        <f t="shared" si="1"/>
        <v>0.3468165701312535</v>
      </c>
      <c r="L26" s="14">
        <f t="shared" si="2"/>
        <v>0.20251069692158705</v>
      </c>
    </row>
    <row r="27" spans="1:12" ht="12.75">
      <c r="A27" s="2" t="s">
        <v>7</v>
      </c>
      <c r="B27" s="3">
        <v>25</v>
      </c>
      <c r="C27" s="3">
        <v>99169.53095336756</v>
      </c>
      <c r="D27" s="3">
        <v>99453.93699446353</v>
      </c>
      <c r="H27" s="14">
        <f t="shared" si="3"/>
        <v>28</v>
      </c>
      <c r="I27" s="14" t="s">
        <v>112</v>
      </c>
      <c r="J27" s="14">
        <f t="shared" si="0"/>
        <v>0.5462134382529853</v>
      </c>
      <c r="K27" s="14">
        <f t="shared" si="1"/>
        <v>0.3334774712800514</v>
      </c>
      <c r="L27" s="14">
        <f t="shared" si="2"/>
        <v>0.18214987616778802</v>
      </c>
    </row>
    <row r="28" spans="1:12" ht="12.75">
      <c r="A28" s="2" t="s">
        <v>7</v>
      </c>
      <c r="B28" s="3">
        <v>26</v>
      </c>
      <c r="C28" s="3">
        <v>99125.07027755523</v>
      </c>
      <c r="D28" s="3">
        <v>99435.14915122591</v>
      </c>
      <c r="H28" s="14">
        <f t="shared" si="3"/>
        <v>29</v>
      </c>
      <c r="I28" s="14" t="s">
        <v>113</v>
      </c>
      <c r="J28" s="14">
        <f t="shared" si="0"/>
        <v>0.5059708900829775</v>
      </c>
      <c r="K28" s="14">
        <f t="shared" si="1"/>
        <v>0.3206514146923571</v>
      </c>
      <c r="L28" s="14">
        <f t="shared" si="2"/>
        <v>0.16224028169825783</v>
      </c>
    </row>
    <row r="29" spans="1:12" ht="12.75">
      <c r="A29" s="2" t="s">
        <v>7</v>
      </c>
      <c r="B29" s="3">
        <v>27</v>
      </c>
      <c r="C29" s="3">
        <v>99080.05560064079</v>
      </c>
      <c r="D29" s="3">
        <v>99415.65687893779</v>
      </c>
      <c r="H29" s="14">
        <f t="shared" si="3"/>
        <v>30</v>
      </c>
      <c r="I29" s="14" t="s">
        <v>114</v>
      </c>
      <c r="J29" s="14">
        <f t="shared" si="0"/>
        <v>0.4636771830979446</v>
      </c>
      <c r="K29" s="14">
        <f t="shared" si="1"/>
        <v>0.30831866797342034</v>
      </c>
      <c r="L29" s="14">
        <f t="shared" si="2"/>
        <v>0.142960331462426</v>
      </c>
    </row>
    <row r="30" spans="1:12" ht="12.75">
      <c r="A30" s="2" t="s">
        <v>7</v>
      </c>
      <c r="B30" s="3">
        <v>28</v>
      </c>
      <c r="C30" s="3">
        <v>99036.31373769422</v>
      </c>
      <c r="D30" s="3">
        <v>99395.59082275335</v>
      </c>
      <c r="H30" s="14">
        <f t="shared" si="3"/>
        <v>31</v>
      </c>
      <c r="I30" s="14" t="s">
        <v>115</v>
      </c>
      <c r="J30" s="14">
        <f t="shared" si="0"/>
        <v>0.42022696335514886</v>
      </c>
      <c r="K30" s="14">
        <f t="shared" si="1"/>
        <v>0.29646025766675027</v>
      </c>
      <c r="L30" s="14">
        <f t="shared" si="2"/>
        <v>0.12458059383478345</v>
      </c>
    </row>
    <row r="31" spans="1:12" ht="12.75">
      <c r="A31" s="2" t="s">
        <v>7</v>
      </c>
      <c r="B31" s="3">
        <v>29</v>
      </c>
      <c r="C31" s="3">
        <v>98991.69391690283</v>
      </c>
      <c r="D31" s="3">
        <v>99375.47017330311</v>
      </c>
      <c r="H31" s="14">
        <f t="shared" si="3"/>
        <v>32</v>
      </c>
      <c r="I31" s="14" t="s">
        <v>116</v>
      </c>
      <c r="J31" s="14">
        <f t="shared" si="0"/>
        <v>0.37584071727332147</v>
      </c>
      <c r="K31" s="14">
        <f t="shared" si="1"/>
        <v>0.28505794006418295</v>
      </c>
      <c r="L31" s="14">
        <f t="shared" si="2"/>
        <v>0.107136380658178</v>
      </c>
    </row>
    <row r="32" spans="1:12" ht="12.75">
      <c r="A32" s="2" t="s">
        <v>7</v>
      </c>
      <c r="B32" s="3">
        <v>30</v>
      </c>
      <c r="C32" s="3">
        <v>98943.83539256177</v>
      </c>
      <c r="D32" s="3">
        <v>99354.9312511277</v>
      </c>
      <c r="H32" s="14">
        <f t="shared" si="3"/>
        <v>33</v>
      </c>
      <c r="I32" s="14" t="s">
        <v>117</v>
      </c>
      <c r="J32" s="14">
        <f t="shared" si="0"/>
        <v>0.33113126179074875</v>
      </c>
      <c r="K32" s="14">
        <f t="shared" si="1"/>
        <v>0.27409417313863743</v>
      </c>
      <c r="L32" s="14">
        <f t="shared" si="2"/>
        <v>0.09076114940088896</v>
      </c>
    </row>
    <row r="33" spans="1:12" ht="12.75">
      <c r="A33" s="2" t="s">
        <v>7</v>
      </c>
      <c r="B33" s="3">
        <v>31</v>
      </c>
      <c r="C33" s="3">
        <v>98893.56301923716</v>
      </c>
      <c r="D33" s="3">
        <v>99333.72592815077</v>
      </c>
      <c r="H33" s="14">
        <f t="shared" si="3"/>
        <v>34</v>
      </c>
      <c r="I33" s="14" t="s">
        <v>118</v>
      </c>
      <c r="J33" s="14">
        <f t="shared" si="0"/>
        <v>0.2869579574216613</v>
      </c>
      <c r="K33" s="14">
        <f t="shared" si="1"/>
        <v>0.26355208955638215</v>
      </c>
      <c r="L33" s="14">
        <f t="shared" si="2"/>
        <v>0.07562836929331018</v>
      </c>
    </row>
    <row r="34" spans="1:12" ht="12.75">
      <c r="A34" s="2" t="s">
        <v>7</v>
      </c>
      <c r="B34" s="3">
        <v>32</v>
      </c>
      <c r="C34" s="3">
        <v>98840.67276386321</v>
      </c>
      <c r="D34" s="3">
        <v>99311.1086320942</v>
      </c>
      <c r="H34" s="14">
        <f t="shared" si="3"/>
        <v>35</v>
      </c>
      <c r="I34" s="14" t="s">
        <v>119</v>
      </c>
      <c r="J34" s="14">
        <f t="shared" si="0"/>
        <v>0.24380121672108582</v>
      </c>
      <c r="K34" s="14">
        <f t="shared" si="1"/>
        <v>0.2534154707272905</v>
      </c>
      <c r="L34" s="14">
        <f t="shared" si="2"/>
        <v>0.061783000099260126</v>
      </c>
    </row>
    <row r="35" spans="1:12" ht="12.75">
      <c r="A35" s="2" t="s">
        <v>7</v>
      </c>
      <c r="B35" s="3">
        <v>33</v>
      </c>
      <c r="C35" s="3">
        <v>98784.22979768142</v>
      </c>
      <c r="D35" s="3">
        <v>99286.7863484791</v>
      </c>
      <c r="H35" s="14">
        <f t="shared" si="3"/>
        <v>36</v>
      </c>
      <c r="I35" s="14" t="s">
        <v>120</v>
      </c>
      <c r="J35" s="14">
        <f t="shared" si="0"/>
        <v>0.2025811013748397</v>
      </c>
      <c r="K35" s="14">
        <f t="shared" si="1"/>
        <v>0.24366872185316396</v>
      </c>
      <c r="L35" s="14">
        <f t="shared" si="2"/>
        <v>0.049362678043613425</v>
      </c>
    </row>
    <row r="36" spans="1:12" ht="12.75">
      <c r="A36" s="2" t="s">
        <v>7</v>
      </c>
      <c r="B36" s="3">
        <v>34</v>
      </c>
      <c r="C36" s="3">
        <v>98725.50652443588</v>
      </c>
      <c r="D36" s="3">
        <v>99260.17153253053</v>
      </c>
      <c r="H36" s="14">
        <f t="shared" si="3"/>
        <v>37</v>
      </c>
      <c r="I36" s="14" t="s">
        <v>121</v>
      </c>
      <c r="J36" s="14">
        <f t="shared" si="0"/>
        <v>0.16477469504754624</v>
      </c>
      <c r="K36" s="14">
        <f t="shared" si="1"/>
        <v>0.23429684793573452</v>
      </c>
      <c r="L36" s="14">
        <f t="shared" si="2"/>
        <v>0.03860619166921197</v>
      </c>
    </row>
    <row r="37" spans="1:12" ht="12.75">
      <c r="A37" s="2" t="s">
        <v>7</v>
      </c>
      <c r="B37" s="3">
        <v>35</v>
      </c>
      <c r="C37" s="3">
        <v>98662.9283748703</v>
      </c>
      <c r="D37" s="3">
        <v>99229.8971802131</v>
      </c>
      <c r="H37" s="14">
        <f t="shared" si="3"/>
        <v>38</v>
      </c>
      <c r="I37" s="14" t="s">
        <v>122</v>
      </c>
      <c r="J37" s="14">
        <f t="shared" si="0"/>
        <v>0.13076242153612114</v>
      </c>
      <c r="K37" s="14">
        <f t="shared" si="1"/>
        <v>0.22528543070743706</v>
      </c>
      <c r="L37" s="14">
        <f t="shared" si="2"/>
        <v>0.029458868456112494</v>
      </c>
    </row>
    <row r="38" spans="1:12" ht="12.75">
      <c r="A38" s="2" t="s">
        <v>7</v>
      </c>
      <c r="B38" s="3">
        <v>36</v>
      </c>
      <c r="C38" s="3">
        <v>98595.6363112015</v>
      </c>
      <c r="D38" s="3">
        <v>99195.51501313913</v>
      </c>
      <c r="H38" s="14">
        <f t="shared" si="3"/>
        <v>39</v>
      </c>
      <c r="I38" s="14" t="s">
        <v>123</v>
      </c>
      <c r="J38" s="14">
        <f t="shared" si="0"/>
        <v>0.10098755662750328</v>
      </c>
      <c r="K38" s="14">
        <f t="shared" si="1"/>
        <v>0.21662060644945874</v>
      </c>
      <c r="L38" s="14">
        <f t="shared" si="2"/>
        <v>0.021875985760498817</v>
      </c>
    </row>
    <row r="39" spans="1:12" ht="12.75">
      <c r="A39" s="2" t="s">
        <v>7</v>
      </c>
      <c r="B39" s="3">
        <v>37</v>
      </c>
      <c r="C39" s="3">
        <v>98524.8032341628</v>
      </c>
      <c r="D39" s="3">
        <v>99156.15423278192</v>
      </c>
      <c r="H39" s="14">
        <f t="shared" si="3"/>
        <v>40</v>
      </c>
      <c r="I39" s="14" t="s">
        <v>124</v>
      </c>
      <c r="J39" s="14">
        <f t="shared" si="0"/>
        <v>0.07644931735299397</v>
      </c>
      <c r="K39" s="14">
        <f t="shared" si="1"/>
        <v>0.20828904466294101</v>
      </c>
      <c r="L39" s="14">
        <f t="shared" si="2"/>
        <v>0.01592355527658911</v>
      </c>
    </row>
    <row r="40" spans="1:12" ht="12.75">
      <c r="A40" s="2" t="s">
        <v>7</v>
      </c>
      <c r="B40" s="3">
        <v>38</v>
      </c>
      <c r="C40" s="3">
        <v>98449.51550577141</v>
      </c>
      <c r="D40" s="3">
        <v>99111.35151605339</v>
      </c>
      <c r="H40" s="14">
        <f t="shared" si="3"/>
        <v>41</v>
      </c>
      <c r="I40" s="14" t="s">
        <v>125</v>
      </c>
      <c r="J40" s="14">
        <f t="shared" si="0"/>
        <v>0.057208482063727306</v>
      </c>
      <c r="K40" s="14">
        <f t="shared" si="1"/>
        <v>0.2002779275605202</v>
      </c>
      <c r="L40" s="14">
        <f t="shared" si="2"/>
        <v>0.011457596226606498</v>
      </c>
    </row>
    <row r="41" spans="1:12" ht="12.75">
      <c r="A41" s="2" t="s">
        <v>7</v>
      </c>
      <c r="B41" s="3">
        <v>39</v>
      </c>
      <c r="C41" s="3">
        <v>98368.6638411623</v>
      </c>
      <c r="D41" s="3">
        <v>99060.64515750426</v>
      </c>
      <c r="H41" s="14">
        <f t="shared" si="3"/>
        <v>42</v>
      </c>
      <c r="I41" s="14" t="s">
        <v>126</v>
      </c>
      <c r="J41" s="14">
        <f t="shared" si="0"/>
        <v>0.04173719294402873</v>
      </c>
      <c r="K41" s="14">
        <f t="shared" si="1"/>
        <v>0.19257493034665407</v>
      </c>
      <c r="L41" s="14">
        <f t="shared" si="2"/>
        <v>0.008037537024061195</v>
      </c>
    </row>
    <row r="42" spans="1:12" ht="12.75">
      <c r="A42" s="2" t="s">
        <v>7</v>
      </c>
      <c r="B42" s="3">
        <v>40</v>
      </c>
      <c r="C42" s="3">
        <v>98281.35673357008</v>
      </c>
      <c r="D42" s="3">
        <v>99005.76258826765</v>
      </c>
      <c r="H42" s="14">
        <f t="shared" si="3"/>
        <v>43</v>
      </c>
      <c r="I42" s="14" t="s">
        <v>127</v>
      </c>
      <c r="J42" s="14">
        <f t="shared" si="0"/>
        <v>0.029322782940237616</v>
      </c>
      <c r="K42" s="14">
        <f t="shared" si="1"/>
        <v>0.18516820225639813</v>
      </c>
      <c r="L42" s="14">
        <f t="shared" si="2"/>
        <v>0.00542964700219838</v>
      </c>
    </row>
    <row r="43" spans="1:12" ht="12.75">
      <c r="A43" s="2" t="s">
        <v>7</v>
      </c>
      <c r="B43" s="3">
        <v>41</v>
      </c>
      <c r="C43" s="3">
        <v>98186.90540130841</v>
      </c>
      <c r="D43" s="3">
        <v>98947.68580793338</v>
      </c>
      <c r="H43" s="14">
        <f t="shared" si="3"/>
        <v>44</v>
      </c>
      <c r="I43" s="14" t="s">
        <v>128</v>
      </c>
      <c r="J43" s="14">
        <f t="shared" si="0"/>
        <v>0.0196875525144782</v>
      </c>
      <c r="K43" s="14">
        <f t="shared" si="1"/>
        <v>0.17804634832345972</v>
      </c>
      <c r="L43" s="14">
        <f t="shared" si="2"/>
        <v>0.003505296832629191</v>
      </c>
    </row>
    <row r="44" spans="1:12" ht="12.75">
      <c r="A44" s="2" t="s">
        <v>7</v>
      </c>
      <c r="B44" s="3">
        <v>42</v>
      </c>
      <c r="C44" s="3">
        <v>98084.02516182892</v>
      </c>
      <c r="D44" s="3">
        <v>98885.18649166965</v>
      </c>
      <c r="H44" s="14">
        <f t="shared" si="3"/>
        <v>45</v>
      </c>
      <c r="I44" s="14" t="s">
        <v>129</v>
      </c>
      <c r="J44" s="14">
        <f t="shared" si="0"/>
        <v>0.012633421532699828</v>
      </c>
      <c r="K44" s="14">
        <f t="shared" si="1"/>
        <v>0.17119841184948048</v>
      </c>
      <c r="L44" s="14">
        <f t="shared" si="2"/>
        <v>0.00216282170262324</v>
      </c>
    </row>
    <row r="45" spans="1:12" ht="12.75">
      <c r="A45" s="2" t="s">
        <v>7</v>
      </c>
      <c r="B45" s="3">
        <v>43</v>
      </c>
      <c r="C45" s="3">
        <v>97972.78316469163</v>
      </c>
      <c r="D45" s="3">
        <v>98817.78535970507</v>
      </c>
      <c r="H45" s="14">
        <f t="shared" si="3"/>
        <v>46</v>
      </c>
      <c r="I45" s="14" t="s">
        <v>130</v>
      </c>
      <c r="J45" s="14">
        <f t="shared" si="0"/>
        <v>0.007751199902470827</v>
      </c>
      <c r="K45" s="14">
        <f t="shared" si="1"/>
        <v>0.1646138575475774</v>
      </c>
      <c r="L45" s="14">
        <f t="shared" si="2"/>
        <v>0.0012759549165681286</v>
      </c>
    </row>
    <row r="46" spans="1:12" ht="12.75">
      <c r="A46" s="2" t="s">
        <v>7</v>
      </c>
      <c r="B46" s="3">
        <v>44</v>
      </c>
      <c r="C46" s="3">
        <v>97850.76786053833</v>
      </c>
      <c r="D46" s="3">
        <v>98744.80150797195</v>
      </c>
      <c r="H46" s="14">
        <f t="shared" si="3"/>
        <v>47</v>
      </c>
      <c r="I46" s="14" t="s">
        <v>131</v>
      </c>
      <c r="J46" s="14">
        <f t="shared" si="0"/>
        <v>0.004593200069782238</v>
      </c>
      <c r="K46" s="14">
        <f t="shared" si="1"/>
        <v>0.15828255533420904</v>
      </c>
      <c r="L46" s="14">
        <f t="shared" si="2"/>
        <v>0.0007270234442063999</v>
      </c>
    </row>
    <row r="47" spans="1:12" ht="12.75">
      <c r="A47" s="2" t="s">
        <v>7</v>
      </c>
      <c r="B47" s="3">
        <v>45</v>
      </c>
      <c r="C47" s="3">
        <v>97715.84926479685</v>
      </c>
      <c r="D47" s="3">
        <v>98662.92231856154</v>
      </c>
      <c r="H47" s="14">
        <f t="shared" si="3"/>
        <v>48</v>
      </c>
      <c r="I47" s="14" t="s">
        <v>132</v>
      </c>
      <c r="J47" s="14">
        <f t="shared" si="0"/>
        <v>0.0025711649076784484</v>
      </c>
      <c r="K47" s="14">
        <f t="shared" si="1"/>
        <v>0.15219476474443175</v>
      </c>
      <c r="L47" s="14">
        <f t="shared" si="2"/>
        <v>0.00039131783824326004</v>
      </c>
    </row>
    <row r="48" spans="1:12" ht="12.75">
      <c r="A48" s="2" t="s">
        <v>7</v>
      </c>
      <c r="B48" s="3">
        <v>46</v>
      </c>
      <c r="C48" s="3">
        <v>97566.05868514185</v>
      </c>
      <c r="D48" s="3">
        <v>98569.75492101612</v>
      </c>
      <c r="H48" s="14">
        <f t="shared" si="3"/>
        <v>49</v>
      </c>
      <c r="I48" s="14" t="s">
        <v>133</v>
      </c>
      <c r="J48" s="14">
        <f t="shared" si="0"/>
        <v>0.0013532521202716426</v>
      </c>
      <c r="K48" s="14">
        <f t="shared" si="1"/>
        <v>0.14634111994656898</v>
      </c>
      <c r="L48" s="14">
        <f t="shared" si="2"/>
        <v>0.00019803643085062125</v>
      </c>
    </row>
    <row r="49" spans="1:12" ht="12.75">
      <c r="A49" s="2" t="s">
        <v>7</v>
      </c>
      <c r="B49" s="3">
        <v>47</v>
      </c>
      <c r="C49" s="3">
        <v>97399.42171087115</v>
      </c>
      <c r="D49" s="3">
        <v>98467.21280497179</v>
      </c>
      <c r="H49" s="14">
        <f t="shared" si="3"/>
        <v>50</v>
      </c>
      <c r="I49" s="14" t="s">
        <v>135</v>
      </c>
      <c r="J49" s="14">
        <f>C107/$C$57</f>
        <v>0.0006664494012035606</v>
      </c>
      <c r="K49" s="14">
        <f t="shared" si="1"/>
        <v>0.1407126153332394</v>
      </c>
      <c r="L49" s="14">
        <f t="shared" si="2"/>
        <v>9.377783823062435E-05</v>
      </c>
    </row>
    <row r="50" spans="1:12" ht="12.75">
      <c r="A50" s="2" t="s">
        <v>7</v>
      </c>
      <c r="B50" s="3">
        <v>48</v>
      </c>
      <c r="C50" s="3">
        <v>97214.79136707602</v>
      </c>
      <c r="D50" s="3">
        <v>98351.70485631879</v>
      </c>
      <c r="H50" s="14">
        <f t="shared" si="3"/>
        <v>51</v>
      </c>
      <c r="I50" s="14" t="s">
        <v>136</v>
      </c>
      <c r="J50" s="14">
        <f aca="true" t="shared" si="4" ref="J50:J64">C108/$C$57</f>
        <v>0.00030560167916271903</v>
      </c>
      <c r="K50" s="14">
        <f t="shared" si="1"/>
        <v>0.13530059166657632</v>
      </c>
      <c r="L50" s="14">
        <f t="shared" si="2"/>
        <v>4.134808800501511E-05</v>
      </c>
    </row>
    <row r="51" spans="1:12" ht="12.75">
      <c r="A51" s="2" t="s">
        <v>7</v>
      </c>
      <c r="B51" s="3">
        <v>49</v>
      </c>
      <c r="C51" s="3">
        <v>97013.05900921437</v>
      </c>
      <c r="D51" s="3">
        <v>98223.53684861823</v>
      </c>
      <c r="H51" s="14">
        <f t="shared" si="3"/>
        <v>52</v>
      </c>
      <c r="I51" s="14" t="s">
        <v>137</v>
      </c>
      <c r="J51" s="14">
        <f t="shared" si="4"/>
        <v>0.00012982807681093662</v>
      </c>
      <c r="K51" s="14">
        <f t="shared" si="1"/>
        <v>0.1300967227563234</v>
      </c>
      <c r="L51" s="14">
        <f t="shared" si="2"/>
        <v>1.689020731485908E-05</v>
      </c>
    </row>
    <row r="52" spans="1:12" ht="12.75">
      <c r="A52" s="2" t="s">
        <v>7</v>
      </c>
      <c r="B52" s="3">
        <v>50</v>
      </c>
      <c r="C52" s="3">
        <v>96790.70313770407</v>
      </c>
      <c r="D52" s="3">
        <v>98086.0229147948</v>
      </c>
      <c r="H52" s="14">
        <f t="shared" si="3"/>
        <v>53</v>
      </c>
      <c r="I52" s="14" t="s">
        <v>138</v>
      </c>
      <c r="J52" s="14">
        <f t="shared" si="4"/>
        <v>5.08403645900592E-05</v>
      </c>
      <c r="K52" s="14">
        <f t="shared" si="1"/>
        <v>0.12509300265031092</v>
      </c>
      <c r="L52" s="14">
        <f t="shared" si="2"/>
        <v>6.359773862407049E-06</v>
      </c>
    </row>
    <row r="53" spans="1:12" ht="12.75">
      <c r="A53" s="2" t="s">
        <v>7</v>
      </c>
      <c r="B53" s="3">
        <v>51</v>
      </c>
      <c r="C53" s="3">
        <v>96547.5939286331</v>
      </c>
      <c r="D53" s="3">
        <v>97934.10728250437</v>
      </c>
      <c r="H53" s="14">
        <f t="shared" si="3"/>
        <v>54</v>
      </c>
      <c r="I53" s="14" t="s">
        <v>139</v>
      </c>
      <c r="J53" s="14">
        <f t="shared" si="4"/>
        <v>1.8258380971407653E-05</v>
      </c>
      <c r="K53" s="14">
        <f t="shared" si="1"/>
        <v>0.12028173331760666</v>
      </c>
      <c r="L53" s="14">
        <f t="shared" si="2"/>
        <v>2.1961497108141195E-06</v>
      </c>
    </row>
    <row r="54" spans="1:12" ht="12.75">
      <c r="A54" s="2" t="s">
        <v>7</v>
      </c>
      <c r="B54" s="3">
        <v>52</v>
      </c>
      <c r="C54" s="3">
        <v>96287.35278562628</v>
      </c>
      <c r="D54" s="3">
        <v>97768.69559596315</v>
      </c>
      <c r="H54" s="14">
        <f t="shared" si="3"/>
        <v>55</v>
      </c>
      <c r="I54" s="14" t="s">
        <v>140</v>
      </c>
      <c r="J54" s="14">
        <f t="shared" si="4"/>
        <v>5.982912484560391E-06</v>
      </c>
      <c r="K54" s="14">
        <f t="shared" si="1"/>
        <v>0.11565551280539103</v>
      </c>
      <c r="L54" s="14">
        <f t="shared" si="2"/>
        <v>6.919568114716082E-07</v>
      </c>
    </row>
    <row r="55" spans="1:12" ht="12.75">
      <c r="A55" s="2" t="s">
        <v>7</v>
      </c>
      <c r="B55" s="3">
        <v>53</v>
      </c>
      <c r="C55" s="3">
        <v>95995.07637773962</v>
      </c>
      <c r="D55" s="3">
        <v>97587.53900220642</v>
      </c>
      <c r="H55" s="14">
        <f t="shared" si="3"/>
        <v>56</v>
      </c>
      <c r="I55" s="14" t="s">
        <v>141</v>
      </c>
      <c r="J55" s="14">
        <f t="shared" si="4"/>
        <v>1.7796827117659443E-06</v>
      </c>
      <c r="K55" s="14">
        <f t="shared" si="1"/>
        <v>0.11120722385133754</v>
      </c>
      <c r="L55" s="14">
        <f t="shared" si="2"/>
        <v>1.979135737117108E-07</v>
      </c>
    </row>
    <row r="56" spans="1:12" ht="12.75">
      <c r="A56" s="2" t="s">
        <v>7</v>
      </c>
      <c r="B56" s="3">
        <v>54</v>
      </c>
      <c r="C56" s="3">
        <v>95677.84816848945</v>
      </c>
      <c r="D56" s="3">
        <v>97390.76739206394</v>
      </c>
      <c r="H56" s="14">
        <f t="shared" si="3"/>
        <v>57</v>
      </c>
      <c r="I56" s="14" t="s">
        <v>142</v>
      </c>
      <c r="J56" s="14">
        <f t="shared" si="4"/>
        <v>4.781217623327611E-07</v>
      </c>
      <c r="K56" s="14">
        <f t="shared" si="1"/>
        <v>0.10693002293397837</v>
      </c>
      <c r="L56" s="14">
        <f t="shared" si="2"/>
        <v>5.11255710114763E-08</v>
      </c>
    </row>
    <row r="57" spans="1:12" ht="12.75">
      <c r="A57" s="2" t="s">
        <v>7</v>
      </c>
      <c r="B57" s="3">
        <v>55</v>
      </c>
      <c r="C57" s="3">
        <v>95324.7194096907</v>
      </c>
      <c r="D57" s="3">
        <v>97179.39923568527</v>
      </c>
      <c r="H57" s="14">
        <f t="shared" si="3"/>
        <v>58</v>
      </c>
      <c r="I57" s="14" t="s">
        <v>143</v>
      </c>
      <c r="J57" s="14">
        <f t="shared" si="4"/>
        <v>1.1542129481508572E-07</v>
      </c>
      <c r="K57" s="14">
        <f t="shared" si="1"/>
        <v>0.10281732974420998</v>
      </c>
      <c r="L57" s="14">
        <f t="shared" si="2"/>
        <v>1.1867309328506342E-08</v>
      </c>
    </row>
    <row r="58" spans="1:12" ht="12.75">
      <c r="A58" s="2" t="s">
        <v>7</v>
      </c>
      <c r="B58" s="3">
        <v>56</v>
      </c>
      <c r="C58" s="3">
        <v>94932.105487858</v>
      </c>
      <c r="D58" s="3">
        <v>96950.83911944689</v>
      </c>
      <c r="H58" s="14">
        <f t="shared" si="3"/>
        <v>59</v>
      </c>
      <c r="I58" s="14" t="s">
        <v>144</v>
      </c>
      <c r="J58" s="14">
        <f t="shared" si="4"/>
        <v>2.4909750619683063E-08</v>
      </c>
      <c r="K58" s="14">
        <f t="shared" si="1"/>
        <v>0.09886281706174037</v>
      </c>
      <c r="L58" s="14">
        <f t="shared" si="2"/>
        <v>2.4626481185673003E-09</v>
      </c>
    </row>
    <row r="59" spans="1:12" ht="12.75">
      <c r="A59" s="2" t="s">
        <v>7</v>
      </c>
      <c r="B59" s="3">
        <v>57</v>
      </c>
      <c r="C59" s="3">
        <v>94493.1299388716</v>
      </c>
      <c r="D59" s="3">
        <v>96695.53459676007</v>
      </c>
      <c r="H59" s="14">
        <f t="shared" si="3"/>
        <v>60</v>
      </c>
      <c r="I59" s="14" t="s">
        <v>145</v>
      </c>
      <c r="J59" s="14">
        <f t="shared" si="4"/>
        <v>4.781443320981079E-09</v>
      </c>
      <c r="K59" s="14">
        <f t="shared" si="1"/>
        <v>0.09506040102090417</v>
      </c>
      <c r="L59" s="14">
        <f t="shared" si="2"/>
        <v>4.5452591955118514E-10</v>
      </c>
    </row>
    <row r="60" spans="1:12" ht="12.75">
      <c r="A60" s="2" t="s">
        <v>7</v>
      </c>
      <c r="B60" s="3">
        <v>58</v>
      </c>
      <c r="C60" s="3">
        <v>94010.60833028915</v>
      </c>
      <c r="D60" s="3">
        <v>96419.06079033032</v>
      </c>
      <c r="H60" s="14">
        <f t="shared" si="3"/>
        <v>61</v>
      </c>
      <c r="I60" s="14" t="s">
        <v>146</v>
      </c>
      <c r="J60" s="14">
        <f t="shared" si="4"/>
        <v>8.120822462127549E-10</v>
      </c>
      <c r="K60" s="14">
        <f t="shared" si="1"/>
        <v>0.0914042317508694</v>
      </c>
      <c r="L60" s="14">
        <f t="shared" si="2"/>
        <v>7.422775383359722E-11</v>
      </c>
    </row>
    <row r="61" spans="1:12" ht="12.75">
      <c r="A61" s="2" t="s">
        <v>7</v>
      </c>
      <c r="B61" s="3">
        <v>59</v>
      </c>
      <c r="C61" s="3">
        <v>93479.46437502644</v>
      </c>
      <c r="D61" s="3">
        <v>96115.97325787957</v>
      </c>
      <c r="H61" s="14">
        <f t="shared" si="3"/>
        <v>62</v>
      </c>
      <c r="I61" s="14" t="s">
        <v>147</v>
      </c>
      <c r="J61" s="14">
        <f t="shared" si="4"/>
        <v>1.2139124792478444E-10</v>
      </c>
      <c r="K61" s="14">
        <f t="shared" si="1"/>
        <v>0.08788868437583597</v>
      </c>
      <c r="L61" s="14">
        <f t="shared" si="2"/>
        <v>1.0668917074850233E-11</v>
      </c>
    </row>
    <row r="62" spans="1:12" ht="12.75">
      <c r="A62" s="2" t="s">
        <v>7</v>
      </c>
      <c r="B62" s="3">
        <v>60</v>
      </c>
      <c r="C62" s="3">
        <v>92906.98211327412</v>
      </c>
      <c r="D62" s="3">
        <v>95789.48267527827</v>
      </c>
      <c r="H62" s="14">
        <f t="shared" si="3"/>
        <v>63</v>
      </c>
      <c r="I62" s="14" t="s">
        <v>148</v>
      </c>
      <c r="J62" s="14">
        <f t="shared" si="4"/>
        <v>1.5883436620805946E-11</v>
      </c>
      <c r="K62" s="14">
        <f t="shared" si="1"/>
        <v>0.08450835036138074</v>
      </c>
      <c r="L62" s="14">
        <f t="shared" si="2"/>
        <v>1.3422830268938542E-12</v>
      </c>
    </row>
    <row r="63" spans="1:12" ht="12.75">
      <c r="A63" s="2" t="s">
        <v>7</v>
      </c>
      <c r="B63" s="3">
        <v>61</v>
      </c>
      <c r="C63" s="3">
        <v>92284.2024563535</v>
      </c>
      <c r="D63" s="3">
        <v>95442.26400058209</v>
      </c>
      <c r="H63" s="14">
        <f t="shared" si="3"/>
        <v>64</v>
      </c>
      <c r="I63" s="14" t="s">
        <v>149</v>
      </c>
      <c r="J63" s="14">
        <f t="shared" si="4"/>
        <v>1.8087689128044224E-12</v>
      </c>
      <c r="K63" s="14">
        <f t="shared" si="1"/>
        <v>0.08125802919363531</v>
      </c>
      <c r="L63" s="14">
        <f t="shared" si="2"/>
        <v>1.4697699712120175E-13</v>
      </c>
    </row>
    <row r="64" spans="1:12" ht="12.75">
      <c r="A64" s="2" t="s">
        <v>7</v>
      </c>
      <c r="B64" s="3">
        <v>62</v>
      </c>
      <c r="C64" s="3">
        <v>91606.23656300789</v>
      </c>
      <c r="D64" s="3">
        <v>95067.96521058309</v>
      </c>
      <c r="H64" s="14">
        <f t="shared" si="3"/>
        <v>65</v>
      </c>
      <c r="I64" s="14" t="s">
        <v>150</v>
      </c>
      <c r="J64" s="14">
        <f t="shared" si="4"/>
        <v>0</v>
      </c>
      <c r="K64" s="14">
        <f t="shared" si="1"/>
        <v>0.07813272037849549</v>
      </c>
      <c r="L64" s="14">
        <f t="shared" si="2"/>
        <v>0</v>
      </c>
    </row>
    <row r="65" spans="1:10" ht="12.75">
      <c r="A65" s="2" t="s">
        <v>7</v>
      </c>
      <c r="B65" s="3">
        <v>63</v>
      </c>
      <c r="C65" s="3">
        <v>90868.06251603478</v>
      </c>
      <c r="D65" s="3">
        <v>94663.085006946</v>
      </c>
      <c r="H65" s="4"/>
      <c r="J65" s="4"/>
    </row>
    <row r="66" spans="1:12" ht="12.75">
      <c r="A66" s="2" t="s">
        <v>7</v>
      </c>
      <c r="B66" s="3">
        <v>64</v>
      </c>
      <c r="C66" s="3">
        <v>90055.39672045139</v>
      </c>
      <c r="D66" s="3">
        <v>94215.95623111674</v>
      </c>
      <c r="H66" s="25" t="s">
        <v>72</v>
      </c>
      <c r="I66" s="24" t="s">
        <v>73</v>
      </c>
      <c r="J66" s="25" t="s">
        <v>163</v>
      </c>
      <c r="K66" s="24" t="s">
        <v>189</v>
      </c>
      <c r="L66" s="24" t="s">
        <v>191</v>
      </c>
    </row>
    <row r="67" spans="1:12" ht="12.75">
      <c r="A67" s="2" t="s">
        <v>7</v>
      </c>
      <c r="B67" s="3">
        <v>65</v>
      </c>
      <c r="C67" s="3">
        <v>89171.8695271048</v>
      </c>
      <c r="D67" s="3">
        <v>93713.17089637027</v>
      </c>
      <c r="H67" s="16">
        <v>0</v>
      </c>
      <c r="I67" s="19" t="s">
        <v>151</v>
      </c>
      <c r="J67" s="14">
        <f>C57/$C$57</f>
        <v>1</v>
      </c>
      <c r="K67" s="19">
        <v>1</v>
      </c>
      <c r="L67" s="16">
        <f>J67*K67</f>
        <v>1</v>
      </c>
    </row>
    <row r="68" spans="1:12" ht="12.75">
      <c r="A68" s="2" t="s">
        <v>7</v>
      </c>
      <c r="B68" s="3">
        <v>66</v>
      </c>
      <c r="C68" s="3">
        <v>88189.9338679958</v>
      </c>
      <c r="D68" s="3">
        <v>93148.84611247138</v>
      </c>
      <c r="H68" s="16">
        <v>1</v>
      </c>
      <c r="I68" s="19" t="s">
        <v>89</v>
      </c>
      <c r="J68" s="14">
        <f aca="true" t="shared" si="5" ref="J68:J81">C58/$C$57</f>
        <v>0.9958813</v>
      </c>
      <c r="K68" s="16">
        <f aca="true" t="shared" si="6" ref="K68:K81">$K$13^(-H68)</f>
        <v>0.9615384615384615</v>
      </c>
      <c r="L68" s="16">
        <f aca="true" t="shared" si="7" ref="L68:L81">J68*K68</f>
        <v>0.957578173076923</v>
      </c>
    </row>
    <row r="69" spans="1:12" ht="12.75">
      <c r="A69" s="2" t="s">
        <v>7</v>
      </c>
      <c r="B69" s="3">
        <v>67</v>
      </c>
      <c r="C69" s="3">
        <v>87106.58402717985</v>
      </c>
      <c r="D69" s="3">
        <v>92533.56351882544</v>
      </c>
      <c r="H69" s="16">
        <f>H68+1</f>
        <v>2</v>
      </c>
      <c r="I69" s="19" t="s">
        <v>90</v>
      </c>
      <c r="J69" s="14">
        <f t="shared" si="5"/>
        <v>0.9912762452806699</v>
      </c>
      <c r="K69" s="16">
        <f t="shared" si="6"/>
        <v>0.9245562130177514</v>
      </c>
      <c r="L69" s="16">
        <f t="shared" si="7"/>
        <v>0.9164906113911518</v>
      </c>
    </row>
    <row r="70" spans="1:12" ht="12.75">
      <c r="A70" s="2" t="s">
        <v>7</v>
      </c>
      <c r="B70" s="3">
        <v>68</v>
      </c>
      <c r="C70" s="3">
        <v>85911.6471968366</v>
      </c>
      <c r="D70" s="3">
        <v>91860.01726198572</v>
      </c>
      <c r="H70" s="16">
        <f aca="true" t="shared" si="8" ref="H70:H81">H69+1</f>
        <v>3</v>
      </c>
      <c r="I70" s="19" t="s">
        <v>152</v>
      </c>
      <c r="J70" s="14">
        <f t="shared" si="5"/>
        <v>0.9862143724362439</v>
      </c>
      <c r="K70" s="16">
        <f t="shared" si="6"/>
        <v>0.8889963586709149</v>
      </c>
      <c r="L70" s="16">
        <f t="shared" si="7"/>
        <v>0.8767409859647423</v>
      </c>
    </row>
    <row r="71" spans="1:12" ht="12.75">
      <c r="A71" s="2" t="s">
        <v>7</v>
      </c>
      <c r="B71" s="3">
        <v>69</v>
      </c>
      <c r="C71" s="3">
        <v>84683.32542103983</v>
      </c>
      <c r="D71" s="3">
        <v>91164.79217474165</v>
      </c>
      <c r="H71" s="16">
        <f t="shared" si="8"/>
        <v>4</v>
      </c>
      <c r="I71" s="19" t="s">
        <v>153</v>
      </c>
      <c r="J71" s="14">
        <f t="shared" si="5"/>
        <v>0.9806424288884225</v>
      </c>
      <c r="K71" s="16">
        <f t="shared" si="6"/>
        <v>0.8548041910297257</v>
      </c>
      <c r="L71" s="16">
        <f t="shared" si="7"/>
        <v>0.8382572581153933</v>
      </c>
    </row>
    <row r="72" spans="1:12" ht="12.75">
      <c r="A72" s="2" t="s">
        <v>7</v>
      </c>
      <c r="B72" s="3">
        <v>70</v>
      </c>
      <c r="C72" s="3">
        <v>83381.10504387804</v>
      </c>
      <c r="D72" s="3">
        <v>90419.79805132927</v>
      </c>
      <c r="H72" s="16">
        <f t="shared" si="8"/>
        <v>5</v>
      </c>
      <c r="I72" s="19" t="s">
        <v>99</v>
      </c>
      <c r="J72" s="14">
        <f t="shared" si="5"/>
        <v>0.9746368275575454</v>
      </c>
      <c r="K72" s="16">
        <f t="shared" si="6"/>
        <v>0.8219271067593515</v>
      </c>
      <c r="L72" s="16">
        <f t="shared" si="7"/>
        <v>0.8010804278154864</v>
      </c>
    </row>
    <row r="73" spans="1:12" ht="12.75">
      <c r="A73" s="2" t="s">
        <v>7</v>
      </c>
      <c r="B73" s="3">
        <v>71</v>
      </c>
      <c r="C73" s="3">
        <v>81980.15406077392</v>
      </c>
      <c r="D73" s="3">
        <v>89592.93341149534</v>
      </c>
      <c r="H73" s="16">
        <f t="shared" si="8"/>
        <v>6</v>
      </c>
      <c r="I73" s="19" t="s">
        <v>154</v>
      </c>
      <c r="J73" s="14">
        <f t="shared" si="5"/>
        <v>0.968103583496852</v>
      </c>
      <c r="K73" s="16">
        <f t="shared" si="6"/>
        <v>0.7903145257301457</v>
      </c>
      <c r="L73" s="16">
        <f t="shared" si="7"/>
        <v>0.7651063244489691</v>
      </c>
    </row>
    <row r="74" spans="1:12" ht="12.75">
      <c r="A74" s="2" t="s">
        <v>7</v>
      </c>
      <c r="B74" s="3">
        <v>72</v>
      </c>
      <c r="C74" s="3">
        <v>80421.74822314792</v>
      </c>
      <c r="D74" s="3">
        <v>88655.47058530948</v>
      </c>
      <c r="H74" s="16">
        <f t="shared" si="8"/>
        <v>7</v>
      </c>
      <c r="I74" s="19" t="s">
        <v>155</v>
      </c>
      <c r="J74" s="14">
        <f t="shared" si="5"/>
        <v>0.9609914105206923</v>
      </c>
      <c r="K74" s="16">
        <f t="shared" si="6"/>
        <v>0.7599178132020633</v>
      </c>
      <c r="L74" s="16">
        <f t="shared" si="7"/>
        <v>0.7302744911888508</v>
      </c>
    </row>
    <row r="75" spans="1:12" ht="12.75">
      <c r="A75" s="2" t="s">
        <v>7</v>
      </c>
      <c r="B75" s="3">
        <v>73</v>
      </c>
      <c r="C75" s="3">
        <v>78700.70109730054</v>
      </c>
      <c r="D75" s="3">
        <v>87610.2881921569</v>
      </c>
      <c r="H75" s="16">
        <f t="shared" si="8"/>
        <v>8</v>
      </c>
      <c r="I75" s="19" t="s">
        <v>156</v>
      </c>
      <c r="J75" s="14">
        <f t="shared" si="5"/>
        <v>0.9532476264157473</v>
      </c>
      <c r="K75" s="16">
        <f t="shared" si="6"/>
        <v>0.7306902050019838</v>
      </c>
      <c r="L75" s="16">
        <f t="shared" si="7"/>
        <v>0.6965287035633769</v>
      </c>
    </row>
    <row r="76" spans="1:12" ht="12.75">
      <c r="A76" s="2" t="s">
        <v>7</v>
      </c>
      <c r="B76" s="3">
        <v>74</v>
      </c>
      <c r="C76" s="3">
        <v>76761.49850810881</v>
      </c>
      <c r="D76" s="3">
        <v>86417.79214376683</v>
      </c>
      <c r="H76" s="16">
        <f t="shared" si="8"/>
        <v>9</v>
      </c>
      <c r="I76" s="19" t="s">
        <v>157</v>
      </c>
      <c r="J76" s="14">
        <f t="shared" si="5"/>
        <v>0.9447223897235659</v>
      </c>
      <c r="K76" s="16">
        <f t="shared" si="6"/>
        <v>0.7025867355788304</v>
      </c>
      <c r="L76" s="16">
        <f t="shared" si="7"/>
        <v>0.6637494198241118</v>
      </c>
    </row>
    <row r="77" spans="1:12" ht="12.75">
      <c r="A77" s="2" t="s">
        <v>7</v>
      </c>
      <c r="B77" s="3">
        <v>75</v>
      </c>
      <c r="C77" s="3">
        <v>74676.91643010851</v>
      </c>
      <c r="D77" s="3">
        <v>85122.95979695991</v>
      </c>
      <c r="H77" s="16">
        <f t="shared" si="8"/>
        <v>10</v>
      </c>
      <c r="I77" s="19" t="s">
        <v>158</v>
      </c>
      <c r="J77" s="14">
        <f t="shared" si="5"/>
        <v>0.9354537844885552</v>
      </c>
      <c r="K77" s="16">
        <f t="shared" si="6"/>
        <v>0.6755641688257985</v>
      </c>
      <c r="L77" s="16">
        <f t="shared" si="7"/>
        <v>0.6319590583929584</v>
      </c>
    </row>
    <row r="78" spans="1:12" ht="12.75">
      <c r="A78" s="2" t="s">
        <v>7</v>
      </c>
      <c r="B78" s="3">
        <v>76</v>
      </c>
      <c r="C78" s="3">
        <v>72463.34924744055</v>
      </c>
      <c r="D78" s="3">
        <v>83703.12585213858</v>
      </c>
      <c r="H78" s="16">
        <f t="shared" si="8"/>
        <v>11</v>
      </c>
      <c r="I78" s="19" t="s">
        <v>159</v>
      </c>
      <c r="J78" s="14">
        <f t="shared" si="5"/>
        <v>0.925152829340827</v>
      </c>
      <c r="K78" s="16">
        <f t="shared" si="6"/>
        <v>0.6495809315632679</v>
      </c>
      <c r="L78" s="16">
        <f t="shared" si="7"/>
        <v>0.6009616367216074</v>
      </c>
    </row>
    <row r="79" spans="1:12" ht="12.75">
      <c r="A79" s="2" t="s">
        <v>7</v>
      </c>
      <c r="B79" s="3">
        <v>77</v>
      </c>
      <c r="C79" s="3">
        <v>70122.21495409012</v>
      </c>
      <c r="D79" s="3">
        <v>82152.21658119331</v>
      </c>
      <c r="H79" s="16">
        <f t="shared" si="8"/>
        <v>12</v>
      </c>
      <c r="I79" s="19" t="s">
        <v>160</v>
      </c>
      <c r="J79" s="14">
        <f t="shared" si="5"/>
        <v>0.913787992942412</v>
      </c>
      <c r="K79" s="16">
        <f t="shared" si="6"/>
        <v>0.6245970495800651</v>
      </c>
      <c r="L79" s="16">
        <f t="shared" si="7"/>
        <v>0.5707492843335199</v>
      </c>
    </row>
    <row r="80" spans="1:12" ht="12.75">
      <c r="A80" s="2" t="s">
        <v>7</v>
      </c>
      <c r="B80" s="3">
        <v>78</v>
      </c>
      <c r="C80" s="3">
        <v>67683.56907485453</v>
      </c>
      <c r="D80" s="3">
        <v>80475.98932624796</v>
      </c>
      <c r="H80" s="16">
        <f t="shared" si="8"/>
        <v>13</v>
      </c>
      <c r="I80" s="19" t="s">
        <v>161</v>
      </c>
      <c r="J80" s="14">
        <f t="shared" si="5"/>
        <v>0.9012525578764287</v>
      </c>
      <c r="K80" s="16">
        <f t="shared" si="6"/>
        <v>0.600574086134678</v>
      </c>
      <c r="L80" s="16">
        <f t="shared" si="7"/>
        <v>0.5412689313231771</v>
      </c>
    </row>
    <row r="81" spans="1:12" ht="12.75">
      <c r="A81" s="2" t="s">
        <v>7</v>
      </c>
      <c r="B81" s="3">
        <v>79</v>
      </c>
      <c r="C81" s="3">
        <v>65052.78116633384</v>
      </c>
      <c r="D81" s="3">
        <v>78605.38289707164</v>
      </c>
      <c r="H81" s="16">
        <f t="shared" si="8"/>
        <v>14</v>
      </c>
      <c r="I81" s="19" t="s">
        <v>162</v>
      </c>
      <c r="J81" s="14">
        <f t="shared" si="5"/>
        <v>0.8883668994301905</v>
      </c>
      <c r="K81" s="16">
        <f t="shared" si="6"/>
        <v>0.5774750828218058</v>
      </c>
      <c r="L81" s="16">
        <f t="shared" si="7"/>
        <v>0.5130097488246002</v>
      </c>
    </row>
    <row r="82" spans="1:4" ht="12.75">
      <c r="A82" s="2" t="s">
        <v>7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7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7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7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7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7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7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7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7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7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7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7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7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7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7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7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7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7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7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7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7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7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7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7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7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7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7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7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7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7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7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7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7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7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7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7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7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7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4" width="9.140625" style="4" customWidth="1"/>
    <col min="9" max="9" width="10.7109375" style="0" customWidth="1"/>
    <col min="11" max="11" width="15.57421875" style="0" bestFit="1" customWidth="1"/>
    <col min="12" max="12" width="20.140625" style="0" bestFit="1" customWidth="1"/>
    <col min="13" max="13" width="11.7109375" style="0" customWidth="1"/>
    <col min="14" max="14" width="31.28125" style="0" bestFit="1" customWidth="1"/>
    <col min="15" max="15" width="9.140625" style="0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6" ht="15">
      <c r="A2" s="2" t="s">
        <v>7</v>
      </c>
      <c r="B2" s="3">
        <v>0</v>
      </c>
      <c r="C2" s="3">
        <v>100000</v>
      </c>
      <c r="D2" s="3">
        <v>100000</v>
      </c>
      <c r="F2" s="5" t="s">
        <v>14</v>
      </c>
    </row>
    <row r="3" spans="1:6" ht="12.75">
      <c r="A3" s="2" t="s">
        <v>7</v>
      </c>
      <c r="B3" s="3">
        <v>1</v>
      </c>
      <c r="C3" s="3">
        <v>99676.80799999999</v>
      </c>
      <c r="D3" s="3">
        <v>99725.837</v>
      </c>
      <c r="F3" s="4"/>
    </row>
    <row r="4" spans="1:6" ht="12.75">
      <c r="A4" s="2" t="s">
        <v>7</v>
      </c>
      <c r="B4" s="3">
        <v>2</v>
      </c>
      <c r="C4" s="3">
        <v>99659.35259738303</v>
      </c>
      <c r="D4" s="3">
        <v>99705.15984495642</v>
      </c>
      <c r="F4" s="4" t="s">
        <v>0</v>
      </c>
    </row>
    <row r="5" spans="1:6" ht="12.75">
      <c r="A5" s="2" t="s">
        <v>7</v>
      </c>
      <c r="B5" s="3">
        <v>3</v>
      </c>
      <c r="C5" s="3">
        <v>99644.91195719167</v>
      </c>
      <c r="D5" s="3">
        <v>99690.00864886638</v>
      </c>
      <c r="F5" s="6" t="s">
        <v>1</v>
      </c>
    </row>
    <row r="6" spans="1:6" ht="12.75">
      <c r="A6" s="2" t="s">
        <v>7</v>
      </c>
      <c r="B6" s="3">
        <v>4</v>
      </c>
      <c r="C6" s="3">
        <v>99633.07314520203</v>
      </c>
      <c r="D6" s="3">
        <v>99678.89321290202</v>
      </c>
      <c r="F6" s="7" t="s">
        <v>8</v>
      </c>
    </row>
    <row r="7" spans="1:6" ht="12.75">
      <c r="A7" s="2" t="s">
        <v>7</v>
      </c>
      <c r="B7" s="3">
        <v>5</v>
      </c>
      <c r="C7" s="3">
        <v>99623.271243466</v>
      </c>
      <c r="D7" s="3">
        <v>99670.43944596863</v>
      </c>
      <c r="F7" s="4"/>
    </row>
    <row r="8" spans="1:14" ht="12.75">
      <c r="A8" s="2" t="s">
        <v>7</v>
      </c>
      <c r="B8" s="3">
        <v>6</v>
      </c>
      <c r="C8" s="3">
        <v>99614.68570995024</v>
      </c>
      <c r="D8" s="3">
        <v>99662.91034097289</v>
      </c>
      <c r="F8" s="8" t="s">
        <v>13</v>
      </c>
      <c r="N8" s="28">
        <f>(SUM(M12:M21)+(K21*L21))*10000</f>
        <v>6785.740898297816</v>
      </c>
    </row>
    <row r="9" spans="1:4" ht="12.75">
      <c r="A9" s="2" t="s">
        <v>7</v>
      </c>
      <c r="B9" s="3">
        <v>7</v>
      </c>
      <c r="C9" s="3">
        <v>99606.97951786371</v>
      </c>
      <c r="D9" s="3">
        <v>99655.68976311869</v>
      </c>
    </row>
    <row r="10" spans="1:14" ht="12.75">
      <c r="A10" s="2" t="s">
        <v>7</v>
      </c>
      <c r="B10" s="3">
        <v>8</v>
      </c>
      <c r="C10" s="3">
        <v>99599.03187696799</v>
      </c>
      <c r="D10" s="3">
        <v>99648.72682007494</v>
      </c>
      <c r="G10" s="29" t="s">
        <v>188</v>
      </c>
      <c r="H10" s="29"/>
      <c r="I10" s="29"/>
      <c r="J10" s="4"/>
      <c r="K10" s="4"/>
      <c r="L10" s="4">
        <v>1.04</v>
      </c>
      <c r="M10" s="4"/>
      <c r="N10" s="4"/>
    </row>
    <row r="11" spans="1:14" ht="12.75">
      <c r="A11" s="2" t="s">
        <v>7</v>
      </c>
      <c r="B11" s="3">
        <v>9</v>
      </c>
      <c r="C11" s="3">
        <v>99590.63069862917</v>
      </c>
      <c r="D11" s="3">
        <v>99642.06629917429</v>
      </c>
      <c r="G11" s="25" t="s">
        <v>72</v>
      </c>
      <c r="H11" s="25" t="s">
        <v>164</v>
      </c>
      <c r="I11" s="25" t="s">
        <v>192</v>
      </c>
      <c r="J11" s="25" t="s">
        <v>73</v>
      </c>
      <c r="K11" s="25" t="s">
        <v>163</v>
      </c>
      <c r="L11" s="25" t="s">
        <v>189</v>
      </c>
      <c r="M11" s="25" t="s">
        <v>185</v>
      </c>
      <c r="N11" s="4"/>
    </row>
    <row r="12" spans="1:14" ht="12.75">
      <c r="A12" s="2" t="s">
        <v>7</v>
      </c>
      <c r="B12" s="3">
        <v>10</v>
      </c>
      <c r="C12" s="3">
        <v>99582.24217980543</v>
      </c>
      <c r="D12" s="3">
        <v>99636.01702932926</v>
      </c>
      <c r="G12" s="14">
        <v>1</v>
      </c>
      <c r="H12" s="14" t="s">
        <v>175</v>
      </c>
      <c r="I12" s="26">
        <f>(C48-C49)/$C$48</f>
        <v>0.001707940000000018</v>
      </c>
      <c r="J12" s="14" t="s">
        <v>165</v>
      </c>
      <c r="K12" s="14"/>
      <c r="L12" s="26">
        <f>$L$10^(-G12)</f>
        <v>0.9615384615384615</v>
      </c>
      <c r="M12" s="26">
        <f>L12*I12</f>
        <v>0.0016422500000000172</v>
      </c>
      <c r="N12" s="4"/>
    </row>
    <row r="13" spans="1:14" ht="12.75">
      <c r="A13" s="2" t="s">
        <v>7</v>
      </c>
      <c r="B13" s="3">
        <v>11</v>
      </c>
      <c r="C13" s="3">
        <v>99573.97784952693</v>
      </c>
      <c r="D13" s="3">
        <v>99630.09964627789</v>
      </c>
      <c r="G13" s="18">
        <v>2</v>
      </c>
      <c r="H13" s="14" t="s">
        <v>176</v>
      </c>
      <c r="I13" s="26">
        <f aca="true" t="shared" si="0" ref="I13:I21">(C49-C50)/$C$48</f>
        <v>0.0018923624289360096</v>
      </c>
      <c r="J13" s="14" t="s">
        <v>166</v>
      </c>
      <c r="K13" s="14"/>
      <c r="L13" s="26">
        <f aca="true" t="shared" si="1" ref="L13:L21">$L$10^(-G13)</f>
        <v>0.9245562130177514</v>
      </c>
      <c r="M13" s="26">
        <f aca="true" t="shared" si="2" ref="M13:M20">L13*I13</f>
        <v>0.0017495954409541506</v>
      </c>
      <c r="N13" s="4"/>
    </row>
    <row r="14" spans="1:15" ht="12.75">
      <c r="A14" s="2" t="s">
        <v>7</v>
      </c>
      <c r="B14" s="3">
        <v>12</v>
      </c>
      <c r="C14" s="3">
        <v>99565.5518995213</v>
      </c>
      <c r="D14" s="3">
        <v>99623.82892780616</v>
      </c>
      <c r="G14" s="14">
        <v>3</v>
      </c>
      <c r="H14" s="14" t="s">
        <v>177</v>
      </c>
      <c r="I14" s="26">
        <f t="shared" si="0"/>
        <v>0.002067648940423687</v>
      </c>
      <c r="J14" s="14" t="s">
        <v>167</v>
      </c>
      <c r="K14" s="14"/>
      <c r="L14" s="26">
        <f t="shared" si="1"/>
        <v>0.8889963586709149</v>
      </c>
      <c r="M14" s="26">
        <f t="shared" si="2"/>
        <v>0.001838132379046433</v>
      </c>
      <c r="N14" t="s">
        <v>193</v>
      </c>
      <c r="O14">
        <f>K21*L21</f>
        <v>0.6573262239253954</v>
      </c>
    </row>
    <row r="15" spans="1:18" ht="12.75">
      <c r="A15" s="2" t="s">
        <v>7</v>
      </c>
      <c r="B15" s="3">
        <v>13</v>
      </c>
      <c r="C15" s="3">
        <v>99555.89702795362</v>
      </c>
      <c r="D15" s="3">
        <v>99616.82537263253</v>
      </c>
      <c r="G15" s="14">
        <v>4</v>
      </c>
      <c r="H15" s="14" t="s">
        <v>178</v>
      </c>
      <c r="I15" s="26">
        <f t="shared" si="0"/>
        <v>0.0022790289421023954</v>
      </c>
      <c r="J15" s="14" t="s">
        <v>168</v>
      </c>
      <c r="K15" s="14"/>
      <c r="L15" s="26">
        <f t="shared" si="1"/>
        <v>0.8548041910297257</v>
      </c>
      <c r="M15" s="26">
        <f t="shared" si="2"/>
        <v>0.0019481234911871697</v>
      </c>
      <c r="N15" s="4" t="s">
        <v>194</v>
      </c>
      <c r="O15">
        <f>SUM(M12:M21)</f>
        <v>0.021247865904386178</v>
      </c>
      <c r="R15" s="11"/>
    </row>
    <row r="16" spans="1:19" ht="12.75">
      <c r="A16" s="2" t="s">
        <v>7</v>
      </c>
      <c r="B16" s="3">
        <v>14</v>
      </c>
      <c r="C16" s="3">
        <v>99543.8149242903</v>
      </c>
      <c r="D16" s="3">
        <v>99608.50936005042</v>
      </c>
      <c r="G16" s="27">
        <v>5</v>
      </c>
      <c r="H16" s="14" t="s">
        <v>179</v>
      </c>
      <c r="I16" s="26">
        <f t="shared" si="0"/>
        <v>0.0024917395695517046</v>
      </c>
      <c r="J16" s="14" t="s">
        <v>169</v>
      </c>
      <c r="K16" s="14"/>
      <c r="L16" s="26">
        <f t="shared" si="1"/>
        <v>0.8219271067593515</v>
      </c>
      <c r="M16" s="26">
        <f t="shared" si="2"/>
        <v>0.0020480282951994247</v>
      </c>
      <c r="S16" s="12"/>
    </row>
    <row r="17" spans="1:13" ht="12.75">
      <c r="A17" s="2" t="s">
        <v>7</v>
      </c>
      <c r="B17" s="3">
        <v>15</v>
      </c>
      <c r="C17" s="3">
        <v>99528.625533571</v>
      </c>
      <c r="D17" s="3">
        <v>99599.22684306315</v>
      </c>
      <c r="G17" s="27">
        <v>6</v>
      </c>
      <c r="H17" s="14" t="s">
        <v>180</v>
      </c>
      <c r="I17" s="26">
        <f t="shared" si="0"/>
        <v>0.002667332743722367</v>
      </c>
      <c r="J17" s="14" t="s">
        <v>170</v>
      </c>
      <c r="K17" s="14"/>
      <c r="L17" s="26">
        <f t="shared" si="1"/>
        <v>0.7903145257301457</v>
      </c>
      <c r="M17" s="26">
        <f t="shared" si="2"/>
        <v>0.0021080318123194307</v>
      </c>
    </row>
    <row r="18" spans="1:13" ht="12.75">
      <c r="A18" s="2" t="s">
        <v>7</v>
      </c>
      <c r="B18" s="3">
        <v>16</v>
      </c>
      <c r="C18" s="3">
        <v>99509.08408323374</v>
      </c>
      <c r="D18" s="3">
        <v>99588.97907861328</v>
      </c>
      <c r="G18" s="27">
        <v>7</v>
      </c>
      <c r="H18" s="14" t="s">
        <v>181</v>
      </c>
      <c r="I18" s="26">
        <f t="shared" si="0"/>
        <v>0.002995677101499751</v>
      </c>
      <c r="J18" s="14" t="s">
        <v>171</v>
      </c>
      <c r="K18" s="14"/>
      <c r="L18" s="26">
        <f t="shared" si="1"/>
        <v>0.7599178132020633</v>
      </c>
      <c r="M18" s="26">
        <f t="shared" si="2"/>
        <v>0.002276468392031186</v>
      </c>
    </row>
    <row r="19" spans="1:13" ht="12.75">
      <c r="A19" s="2" t="s">
        <v>7</v>
      </c>
      <c r="B19" s="3">
        <v>17</v>
      </c>
      <c r="C19" s="3">
        <v>99484.11924421895</v>
      </c>
      <c r="D19" s="3">
        <v>99577.8340759646</v>
      </c>
      <c r="G19" s="27">
        <v>8</v>
      </c>
      <c r="H19" s="14" t="s">
        <v>182</v>
      </c>
      <c r="I19" s="26">
        <f t="shared" si="0"/>
        <v>0.0032514197408947927</v>
      </c>
      <c r="J19" s="14" t="s">
        <v>172</v>
      </c>
      <c r="K19" s="14"/>
      <c r="L19" s="26">
        <f t="shared" si="1"/>
        <v>0.7306902050019838</v>
      </c>
      <c r="M19" s="26">
        <f t="shared" si="2"/>
        <v>0.002375780557021913</v>
      </c>
    </row>
    <row r="20" spans="1:13" ht="12.75">
      <c r="A20" s="2" t="s">
        <v>7</v>
      </c>
      <c r="B20" s="3">
        <v>18</v>
      </c>
      <c r="C20" s="3">
        <v>99453.68108309498</v>
      </c>
      <c r="D20" s="3">
        <v>99565.42468628204</v>
      </c>
      <c r="G20" s="27">
        <v>9</v>
      </c>
      <c r="H20" s="14" t="s">
        <v>183</v>
      </c>
      <c r="I20" s="26">
        <f t="shared" si="0"/>
        <v>0.0036193812024152574</v>
      </c>
      <c r="J20" s="14" t="s">
        <v>173</v>
      </c>
      <c r="K20" s="14"/>
      <c r="L20" s="26">
        <f t="shared" si="1"/>
        <v>0.7025867355788304</v>
      </c>
      <c r="M20" s="26">
        <f t="shared" si="2"/>
        <v>0.002542929223820318</v>
      </c>
    </row>
    <row r="21" spans="1:13" ht="12.75">
      <c r="A21" s="2" t="s">
        <v>7</v>
      </c>
      <c r="B21" s="3">
        <v>19</v>
      </c>
      <c r="C21" s="3">
        <v>99419.24425148315</v>
      </c>
      <c r="D21" s="3">
        <v>99552.05603670941</v>
      </c>
      <c r="G21" s="27">
        <v>10</v>
      </c>
      <c r="H21" s="14" t="s">
        <v>184</v>
      </c>
      <c r="I21" s="26">
        <f t="shared" si="0"/>
        <v>0.004024083037931419</v>
      </c>
      <c r="J21" s="14" t="s">
        <v>174</v>
      </c>
      <c r="K21" s="26">
        <f aca="true" t="shared" si="3" ref="K13:K21">C58/$C$48</f>
        <v>0.9730033862925226</v>
      </c>
      <c r="L21" s="26">
        <f t="shared" si="1"/>
        <v>0.6755641688257985</v>
      </c>
      <c r="M21" s="26">
        <f>L21*I21</f>
        <v>0.002718526312806133</v>
      </c>
    </row>
    <row r="22" spans="1:4" ht="12.75">
      <c r="A22" s="2" t="s">
        <v>7</v>
      </c>
      <c r="B22" s="3">
        <v>20</v>
      </c>
      <c r="C22" s="3">
        <v>99382.38556086936</v>
      </c>
      <c r="D22" s="3">
        <v>99537.71556303733</v>
      </c>
    </row>
    <row r="23" spans="1:4" ht="12.75">
      <c r="A23" s="2" t="s">
        <v>7</v>
      </c>
      <c r="B23" s="3">
        <v>21</v>
      </c>
      <c r="C23" s="3">
        <v>99343.06392619835</v>
      </c>
      <c r="D23" s="3">
        <v>99521.97068718958</v>
      </c>
    </row>
    <row r="24" spans="1:4" ht="12.75">
      <c r="A24" s="2" t="s">
        <v>7</v>
      </c>
      <c r="B24" s="3">
        <v>22</v>
      </c>
      <c r="C24" s="3">
        <v>99302.00543787765</v>
      </c>
      <c r="D24" s="3">
        <v>99505.56747598092</v>
      </c>
    </row>
    <row r="25" spans="1:4" ht="12.75">
      <c r="A25" s="2" t="s">
        <v>7</v>
      </c>
      <c r="B25" s="3">
        <v>23</v>
      </c>
      <c r="C25" s="3">
        <v>99259.28670815834</v>
      </c>
      <c r="D25" s="3">
        <v>99488.67839601322</v>
      </c>
    </row>
    <row r="26" spans="1:4" ht="12.75">
      <c r="A26" s="2" t="s">
        <v>7</v>
      </c>
      <c r="B26" s="3">
        <v>24</v>
      </c>
      <c r="C26" s="3">
        <v>99214.33019202248</v>
      </c>
      <c r="D26" s="3">
        <v>99471.92450257133</v>
      </c>
    </row>
    <row r="27" spans="1:4" ht="12.75">
      <c r="A27" s="2" t="s">
        <v>7</v>
      </c>
      <c r="B27" s="3">
        <v>25</v>
      </c>
      <c r="C27" s="3">
        <v>99169.53095336756</v>
      </c>
      <c r="D27" s="3">
        <v>99453.93699446353</v>
      </c>
    </row>
    <row r="28" spans="1:4" ht="12.75">
      <c r="A28" s="2" t="s">
        <v>7</v>
      </c>
      <c r="B28" s="3">
        <v>26</v>
      </c>
      <c r="C28" s="3">
        <v>99125.07027755523</v>
      </c>
      <c r="D28" s="3">
        <v>99435.14915122591</v>
      </c>
    </row>
    <row r="29" spans="1:4" ht="12.75">
      <c r="A29" s="2" t="s">
        <v>7</v>
      </c>
      <c r="B29" s="3">
        <v>27</v>
      </c>
      <c r="C29" s="3">
        <v>99080.05560064079</v>
      </c>
      <c r="D29" s="3">
        <v>99415.65687893779</v>
      </c>
    </row>
    <row r="30" spans="1:4" ht="12.75">
      <c r="A30" s="2" t="s">
        <v>7</v>
      </c>
      <c r="B30" s="3">
        <v>28</v>
      </c>
      <c r="C30" s="3">
        <v>99036.31373769422</v>
      </c>
      <c r="D30" s="3">
        <v>99395.59082275335</v>
      </c>
    </row>
    <row r="31" spans="1:4" ht="12.75">
      <c r="A31" s="2" t="s">
        <v>7</v>
      </c>
      <c r="B31" s="3">
        <v>29</v>
      </c>
      <c r="C31" s="3">
        <v>98991.69391690283</v>
      </c>
      <c r="D31" s="3">
        <v>99375.47017330311</v>
      </c>
    </row>
    <row r="32" spans="1:4" ht="12.75">
      <c r="A32" s="2" t="s">
        <v>7</v>
      </c>
      <c r="B32" s="3">
        <v>30</v>
      </c>
      <c r="C32" s="3">
        <v>98943.83539256177</v>
      </c>
      <c r="D32" s="3">
        <v>99354.9312511277</v>
      </c>
    </row>
    <row r="33" spans="1:4" ht="12.75">
      <c r="A33" s="2" t="s">
        <v>7</v>
      </c>
      <c r="B33" s="3">
        <v>31</v>
      </c>
      <c r="C33" s="3">
        <v>98893.56301923716</v>
      </c>
      <c r="D33" s="3">
        <v>99333.72592815077</v>
      </c>
    </row>
    <row r="34" spans="1:4" ht="12.75">
      <c r="A34" s="2" t="s">
        <v>7</v>
      </c>
      <c r="B34" s="3">
        <v>32</v>
      </c>
      <c r="C34" s="3">
        <v>98840.67276386321</v>
      </c>
      <c r="D34" s="3">
        <v>99311.1086320942</v>
      </c>
    </row>
    <row r="35" spans="1:4" ht="12.75">
      <c r="A35" s="2" t="s">
        <v>7</v>
      </c>
      <c r="B35" s="3">
        <v>33</v>
      </c>
      <c r="C35" s="3">
        <v>98784.22979768142</v>
      </c>
      <c r="D35" s="3">
        <v>99286.7863484791</v>
      </c>
    </row>
    <row r="36" spans="1:4" ht="12.75">
      <c r="A36" s="2" t="s">
        <v>7</v>
      </c>
      <c r="B36" s="3">
        <v>34</v>
      </c>
      <c r="C36" s="3">
        <v>98725.50652443588</v>
      </c>
      <c r="D36" s="3">
        <v>99260.17153253053</v>
      </c>
    </row>
    <row r="37" spans="1:4" ht="12.75">
      <c r="A37" s="2" t="s">
        <v>7</v>
      </c>
      <c r="B37" s="3">
        <v>35</v>
      </c>
      <c r="C37" s="3">
        <v>98662.9283748703</v>
      </c>
      <c r="D37" s="3">
        <v>99229.8971802131</v>
      </c>
    </row>
    <row r="38" spans="1:4" ht="12.75">
      <c r="A38" s="2" t="s">
        <v>7</v>
      </c>
      <c r="B38" s="3">
        <v>36</v>
      </c>
      <c r="C38" s="3">
        <v>98595.6363112015</v>
      </c>
      <c r="D38" s="3">
        <v>99195.51501313913</v>
      </c>
    </row>
    <row r="39" spans="1:4" ht="12.75">
      <c r="A39" s="2" t="s">
        <v>7</v>
      </c>
      <c r="B39" s="3">
        <v>37</v>
      </c>
      <c r="C39" s="3">
        <v>98524.8032341628</v>
      </c>
      <c r="D39" s="3">
        <v>99156.15423278192</v>
      </c>
    </row>
    <row r="40" spans="1:4" ht="12.75">
      <c r="A40" s="2" t="s">
        <v>7</v>
      </c>
      <c r="B40" s="3">
        <v>38</v>
      </c>
      <c r="C40" s="3">
        <v>98449.51550577141</v>
      </c>
      <c r="D40" s="3">
        <v>99111.35151605339</v>
      </c>
    </row>
    <row r="41" spans="1:4" ht="12.75">
      <c r="A41" s="2" t="s">
        <v>7</v>
      </c>
      <c r="B41" s="3">
        <v>39</v>
      </c>
      <c r="C41" s="3">
        <v>98368.6638411623</v>
      </c>
      <c r="D41" s="3">
        <v>99060.64515750426</v>
      </c>
    </row>
    <row r="42" spans="1:4" ht="12.75">
      <c r="A42" s="2" t="s">
        <v>7</v>
      </c>
      <c r="B42" s="3">
        <v>40</v>
      </c>
      <c r="C42" s="3">
        <v>98281.35673357008</v>
      </c>
      <c r="D42" s="3">
        <v>99005.76258826765</v>
      </c>
    </row>
    <row r="43" spans="1:4" ht="12.75">
      <c r="A43" s="2" t="s">
        <v>7</v>
      </c>
      <c r="B43" s="3">
        <v>41</v>
      </c>
      <c r="C43" s="3">
        <v>98186.90540130841</v>
      </c>
      <c r="D43" s="3">
        <v>98947.68580793338</v>
      </c>
    </row>
    <row r="44" spans="1:4" ht="12.75">
      <c r="A44" s="2" t="s">
        <v>7</v>
      </c>
      <c r="B44" s="3">
        <v>42</v>
      </c>
      <c r="C44" s="3">
        <v>98084.02516182892</v>
      </c>
      <c r="D44" s="3">
        <v>98885.18649166965</v>
      </c>
    </row>
    <row r="45" spans="1:4" ht="12.75">
      <c r="A45" s="2" t="s">
        <v>7</v>
      </c>
      <c r="B45" s="3">
        <v>43</v>
      </c>
      <c r="C45" s="3">
        <v>97972.78316469163</v>
      </c>
      <c r="D45" s="3">
        <v>98817.78535970507</v>
      </c>
    </row>
    <row r="46" spans="1:4" ht="12.75">
      <c r="A46" s="2" t="s">
        <v>7</v>
      </c>
      <c r="B46" s="3">
        <v>44</v>
      </c>
      <c r="C46" s="3">
        <v>97850.76786053833</v>
      </c>
      <c r="D46" s="3">
        <v>98744.80150797195</v>
      </c>
    </row>
    <row r="47" spans="1:4" ht="12.75">
      <c r="A47" s="2" t="s">
        <v>7</v>
      </c>
      <c r="B47" s="3">
        <v>45</v>
      </c>
      <c r="C47" s="3">
        <v>97715.84926479685</v>
      </c>
      <c r="D47" s="3">
        <v>98662.92231856154</v>
      </c>
    </row>
    <row r="48" spans="1:4" ht="12.75">
      <c r="A48" s="2" t="s">
        <v>7</v>
      </c>
      <c r="B48" s="3">
        <v>46</v>
      </c>
      <c r="C48" s="3">
        <v>97566.05868514185</v>
      </c>
      <c r="D48" s="3">
        <v>98569.75492101612</v>
      </c>
    </row>
    <row r="49" spans="1:4" ht="12.75">
      <c r="A49" s="2" t="s">
        <v>7</v>
      </c>
      <c r="B49" s="3">
        <v>47</v>
      </c>
      <c r="C49" s="3">
        <v>97399.42171087115</v>
      </c>
      <c r="D49" s="3">
        <v>98467.21280497179</v>
      </c>
    </row>
    <row r="50" spans="1:4" ht="12.75">
      <c r="A50" s="2" t="s">
        <v>7</v>
      </c>
      <c r="B50" s="3">
        <v>48</v>
      </c>
      <c r="C50" s="3">
        <v>97214.79136707602</v>
      </c>
      <c r="D50" s="3">
        <v>98351.70485631879</v>
      </c>
    </row>
    <row r="51" spans="1:4" ht="12.75">
      <c r="A51" s="2" t="s">
        <v>7</v>
      </c>
      <c r="B51" s="3">
        <v>49</v>
      </c>
      <c r="C51" s="3">
        <v>97013.05900921437</v>
      </c>
      <c r="D51" s="3">
        <v>98223.53684861823</v>
      </c>
    </row>
    <row r="52" spans="1:4" ht="12.75">
      <c r="A52" s="2" t="s">
        <v>7</v>
      </c>
      <c r="B52" s="3">
        <v>50</v>
      </c>
      <c r="C52" s="3">
        <v>96790.70313770407</v>
      </c>
      <c r="D52" s="3">
        <v>98086.0229147948</v>
      </c>
    </row>
    <row r="53" spans="1:4" ht="12.75">
      <c r="A53" s="2" t="s">
        <v>7</v>
      </c>
      <c r="B53" s="3">
        <v>51</v>
      </c>
      <c r="C53" s="3">
        <v>96547.5939286331</v>
      </c>
      <c r="D53" s="3">
        <v>97934.10728250437</v>
      </c>
    </row>
    <row r="54" spans="1:4" ht="12.75">
      <c r="A54" s="2" t="s">
        <v>7</v>
      </c>
      <c r="B54" s="3">
        <v>52</v>
      </c>
      <c r="C54" s="3">
        <v>96287.35278562628</v>
      </c>
      <c r="D54" s="3">
        <v>97768.69559596315</v>
      </c>
    </row>
    <row r="55" spans="1:4" ht="12.75">
      <c r="A55" s="2" t="s">
        <v>7</v>
      </c>
      <c r="B55" s="3">
        <v>53</v>
      </c>
      <c r="C55" s="3">
        <v>95995.07637773962</v>
      </c>
      <c r="D55" s="3">
        <v>97587.53900220642</v>
      </c>
    </row>
    <row r="56" spans="1:4" ht="12.75">
      <c r="A56" s="2" t="s">
        <v>7</v>
      </c>
      <c r="B56" s="3">
        <v>54</v>
      </c>
      <c r="C56" s="3">
        <v>95677.84816848945</v>
      </c>
      <c r="D56" s="3">
        <v>97390.76739206394</v>
      </c>
    </row>
    <row r="57" spans="1:4" ht="12.75">
      <c r="A57" s="2" t="s">
        <v>7</v>
      </c>
      <c r="B57" s="3">
        <v>55</v>
      </c>
      <c r="C57" s="3">
        <v>95324.7194096907</v>
      </c>
      <c r="D57" s="3">
        <v>97179.39923568527</v>
      </c>
    </row>
    <row r="58" spans="1:4" ht="12.75">
      <c r="A58" s="2" t="s">
        <v>7</v>
      </c>
      <c r="B58" s="3">
        <v>56</v>
      </c>
      <c r="C58" s="3">
        <v>94932.105487858</v>
      </c>
      <c r="D58" s="3">
        <v>96950.83911944689</v>
      </c>
    </row>
    <row r="59" spans="1:4" ht="12.75">
      <c r="A59" s="2" t="s">
        <v>7</v>
      </c>
      <c r="B59" s="3">
        <v>57</v>
      </c>
      <c r="C59" s="3">
        <v>94493.1299388716</v>
      </c>
      <c r="D59" s="3">
        <v>96695.53459676007</v>
      </c>
    </row>
    <row r="60" spans="1:4" ht="12.75">
      <c r="A60" s="2" t="s">
        <v>7</v>
      </c>
      <c r="B60" s="3">
        <v>58</v>
      </c>
      <c r="C60" s="3">
        <v>94010.60833028915</v>
      </c>
      <c r="D60" s="3">
        <v>96419.06079033032</v>
      </c>
    </row>
    <row r="61" spans="1:4" ht="12.75">
      <c r="A61" s="2" t="s">
        <v>7</v>
      </c>
      <c r="B61" s="3">
        <v>59</v>
      </c>
      <c r="C61" s="3">
        <v>93479.46437502644</v>
      </c>
      <c r="D61" s="3">
        <v>96115.97325787957</v>
      </c>
    </row>
    <row r="62" spans="1:4" ht="12.75">
      <c r="A62" s="2" t="s">
        <v>7</v>
      </c>
      <c r="B62" s="3">
        <v>60</v>
      </c>
      <c r="C62" s="3">
        <v>92906.98211327412</v>
      </c>
      <c r="D62" s="3">
        <v>95789.48267527827</v>
      </c>
    </row>
    <row r="63" spans="1:4" ht="12.75">
      <c r="A63" s="2" t="s">
        <v>7</v>
      </c>
      <c r="B63" s="3">
        <v>61</v>
      </c>
      <c r="C63" s="3">
        <v>92284.2024563535</v>
      </c>
      <c r="D63" s="3">
        <v>95442.26400058209</v>
      </c>
    </row>
    <row r="64" spans="1:4" ht="12.75">
      <c r="A64" s="2" t="s">
        <v>7</v>
      </c>
      <c r="B64" s="3">
        <v>62</v>
      </c>
      <c r="C64" s="3">
        <v>91606.23656300789</v>
      </c>
      <c r="D64" s="3">
        <v>95067.96521058309</v>
      </c>
    </row>
    <row r="65" spans="1:4" ht="12.75">
      <c r="A65" s="2" t="s">
        <v>7</v>
      </c>
      <c r="B65" s="3">
        <v>63</v>
      </c>
      <c r="C65" s="3">
        <v>90868.06251603478</v>
      </c>
      <c r="D65" s="3">
        <v>94663.085006946</v>
      </c>
    </row>
    <row r="66" spans="1:4" ht="12.75">
      <c r="A66" s="2" t="s">
        <v>7</v>
      </c>
      <c r="B66" s="3">
        <v>64</v>
      </c>
      <c r="C66" s="3">
        <v>90055.39672045139</v>
      </c>
      <c r="D66" s="3">
        <v>94215.95623111674</v>
      </c>
    </row>
    <row r="67" spans="1:4" ht="12.75">
      <c r="A67" s="2" t="s">
        <v>7</v>
      </c>
      <c r="B67" s="3">
        <v>65</v>
      </c>
      <c r="C67" s="3">
        <v>89171.8695271048</v>
      </c>
      <c r="D67" s="3">
        <v>93713.17089637027</v>
      </c>
    </row>
    <row r="68" spans="1:4" ht="12.75">
      <c r="A68" s="2" t="s">
        <v>7</v>
      </c>
      <c r="B68" s="3">
        <v>66</v>
      </c>
      <c r="C68" s="3">
        <v>88189.9338679958</v>
      </c>
      <c r="D68" s="3">
        <v>93148.84611247138</v>
      </c>
    </row>
    <row r="69" spans="1:4" ht="12.75">
      <c r="A69" s="2" t="s">
        <v>7</v>
      </c>
      <c r="B69" s="3">
        <v>67</v>
      </c>
      <c r="C69" s="3">
        <v>87106.58402717985</v>
      </c>
      <c r="D69" s="3">
        <v>92533.56351882544</v>
      </c>
    </row>
    <row r="70" spans="1:4" ht="12.75">
      <c r="A70" s="2" t="s">
        <v>7</v>
      </c>
      <c r="B70" s="3">
        <v>68</v>
      </c>
      <c r="C70" s="3">
        <v>85911.6471968366</v>
      </c>
      <c r="D70" s="3">
        <v>91860.01726198572</v>
      </c>
    </row>
    <row r="71" spans="1:4" ht="12.75">
      <c r="A71" s="2" t="s">
        <v>7</v>
      </c>
      <c r="B71" s="3">
        <v>69</v>
      </c>
      <c r="C71" s="3">
        <v>84683.32542103983</v>
      </c>
      <c r="D71" s="3">
        <v>91164.79217474165</v>
      </c>
    </row>
    <row r="72" spans="1:4" ht="12.75">
      <c r="A72" s="2" t="s">
        <v>7</v>
      </c>
      <c r="B72" s="3">
        <v>70</v>
      </c>
      <c r="C72" s="3">
        <v>83381.10504387804</v>
      </c>
      <c r="D72" s="3">
        <v>90419.79805132927</v>
      </c>
    </row>
    <row r="73" spans="1:4" ht="12.75">
      <c r="A73" s="2" t="s">
        <v>7</v>
      </c>
      <c r="B73" s="3">
        <v>71</v>
      </c>
      <c r="C73" s="3">
        <v>81980.15406077392</v>
      </c>
      <c r="D73" s="3">
        <v>89592.93341149534</v>
      </c>
    </row>
    <row r="74" spans="1:4" ht="12.75">
      <c r="A74" s="2" t="s">
        <v>7</v>
      </c>
      <c r="B74" s="3">
        <v>72</v>
      </c>
      <c r="C74" s="3">
        <v>80421.74822314792</v>
      </c>
      <c r="D74" s="3">
        <v>88655.47058530948</v>
      </c>
    </row>
    <row r="75" spans="1:4" ht="12.75">
      <c r="A75" s="2" t="s">
        <v>7</v>
      </c>
      <c r="B75" s="3">
        <v>73</v>
      </c>
      <c r="C75" s="3">
        <v>78700.70109730054</v>
      </c>
      <c r="D75" s="3">
        <v>87610.2881921569</v>
      </c>
    </row>
    <row r="76" spans="1:4" ht="12.75">
      <c r="A76" s="2" t="s">
        <v>7</v>
      </c>
      <c r="B76" s="3">
        <v>74</v>
      </c>
      <c r="C76" s="3">
        <v>76761.49850810881</v>
      </c>
      <c r="D76" s="3">
        <v>86417.79214376683</v>
      </c>
    </row>
    <row r="77" spans="1:4" ht="12.75">
      <c r="A77" s="2" t="s">
        <v>7</v>
      </c>
      <c r="B77" s="3">
        <v>75</v>
      </c>
      <c r="C77" s="3">
        <v>74676.91643010851</v>
      </c>
      <c r="D77" s="3">
        <v>85122.95979695991</v>
      </c>
    </row>
    <row r="78" spans="1:4" ht="12.75">
      <c r="A78" s="2" t="s">
        <v>7</v>
      </c>
      <c r="B78" s="3">
        <v>76</v>
      </c>
      <c r="C78" s="3">
        <v>72463.34924744055</v>
      </c>
      <c r="D78" s="3">
        <v>83703.12585213858</v>
      </c>
    </row>
    <row r="79" spans="1:4" ht="12.75">
      <c r="A79" s="2" t="s">
        <v>7</v>
      </c>
      <c r="B79" s="3">
        <v>77</v>
      </c>
      <c r="C79" s="3">
        <v>70122.21495409012</v>
      </c>
      <c r="D79" s="3">
        <v>82152.21658119331</v>
      </c>
    </row>
    <row r="80" spans="1:4" ht="12.75">
      <c r="A80" s="2" t="s">
        <v>7</v>
      </c>
      <c r="B80" s="3">
        <v>78</v>
      </c>
      <c r="C80" s="3">
        <v>67683.56907485453</v>
      </c>
      <c r="D80" s="3">
        <v>80475.98932624796</v>
      </c>
    </row>
    <row r="81" spans="1:4" ht="12.75">
      <c r="A81" s="2" t="s">
        <v>7</v>
      </c>
      <c r="B81" s="3">
        <v>79</v>
      </c>
      <c r="C81" s="3">
        <v>65052.78116633384</v>
      </c>
      <c r="D81" s="3">
        <v>78605.38289707164</v>
      </c>
    </row>
    <row r="82" spans="1:4" ht="12.75">
      <c r="A82" s="2" t="s">
        <v>7</v>
      </c>
      <c r="B82" s="3">
        <v>80</v>
      </c>
      <c r="C82" s="3">
        <v>62196.66222822717</v>
      </c>
      <c r="D82" s="3">
        <v>76492.32242667851</v>
      </c>
    </row>
    <row r="83" spans="1:4" ht="12.75">
      <c r="A83" s="2" t="s">
        <v>7</v>
      </c>
      <c r="B83" s="3">
        <v>81</v>
      </c>
      <c r="C83" s="3">
        <v>59051.0081931387</v>
      </c>
      <c r="D83" s="3">
        <v>74094.07623486902</v>
      </c>
    </row>
    <row r="84" spans="1:4" ht="12.75">
      <c r="A84" s="2" t="s">
        <v>7</v>
      </c>
      <c r="B84" s="3">
        <v>82</v>
      </c>
      <c r="C84" s="3">
        <v>55661.34096247321</v>
      </c>
      <c r="D84" s="3">
        <v>71379.09812430732</v>
      </c>
    </row>
    <row r="85" spans="1:4" ht="12.75">
      <c r="A85" s="2" t="s">
        <v>7</v>
      </c>
      <c r="B85" s="3">
        <v>83</v>
      </c>
      <c r="C85" s="3">
        <v>52067.642739268245</v>
      </c>
      <c r="D85" s="3">
        <v>68356.8285927162</v>
      </c>
    </row>
    <row r="86" spans="1:4" ht="12.75">
      <c r="A86" s="2" t="s">
        <v>7</v>
      </c>
      <c r="B86" s="3">
        <v>84</v>
      </c>
      <c r="C86" s="3">
        <v>48231.533126631286</v>
      </c>
      <c r="D86" s="3">
        <v>64959.05057584064</v>
      </c>
    </row>
    <row r="87" spans="1:4" ht="12.75">
      <c r="A87" s="2" t="s">
        <v>7</v>
      </c>
      <c r="B87" s="3">
        <v>85</v>
      </c>
      <c r="C87" s="3">
        <v>44199.89737548735</v>
      </c>
      <c r="D87" s="3">
        <v>61243.79497942562</v>
      </c>
    </row>
    <row r="88" spans="1:4" ht="12.75">
      <c r="A88" s="2" t="s">
        <v>7</v>
      </c>
      <c r="B88" s="3">
        <v>86</v>
      </c>
      <c r="C88" s="3">
        <v>40058.017370215945</v>
      </c>
      <c r="D88" s="3">
        <v>57259.03788945352</v>
      </c>
    </row>
    <row r="89" spans="1:4" ht="12.75">
      <c r="A89" s="2" t="s">
        <v>7</v>
      </c>
      <c r="B89" s="3">
        <v>87</v>
      </c>
      <c r="C89" s="3">
        <v>35826.91091681626</v>
      </c>
      <c r="D89" s="3">
        <v>53004.11706611709</v>
      </c>
    </row>
    <row r="90" spans="1:4" ht="12.75">
      <c r="A90" s="2" t="s">
        <v>7</v>
      </c>
      <c r="B90" s="3">
        <v>88</v>
      </c>
      <c r="C90" s="3">
        <v>31564.99461797996</v>
      </c>
      <c r="D90" s="3">
        <v>48486.90744430359</v>
      </c>
    </row>
    <row r="91" spans="1:4" ht="12.75">
      <c r="A91" s="2" t="s">
        <v>7</v>
      </c>
      <c r="B91" s="3">
        <v>89</v>
      </c>
      <c r="C91" s="3">
        <v>27354.186773597834</v>
      </c>
      <c r="D91" s="3">
        <v>43736.01527705747</v>
      </c>
    </row>
    <row r="92" spans="1:4" ht="12.75">
      <c r="A92" s="2" t="s">
        <v>7</v>
      </c>
      <c r="B92" s="3">
        <v>90</v>
      </c>
      <c r="C92" s="3">
        <v>23240.2825756787</v>
      </c>
      <c r="D92" s="3">
        <v>38817.76127862377</v>
      </c>
    </row>
    <row r="93" spans="1:4" ht="12.75">
      <c r="A93" s="2" t="s">
        <v>7</v>
      </c>
      <c r="B93" s="3">
        <v>91</v>
      </c>
      <c r="C93" s="3">
        <v>19310.986646262703</v>
      </c>
      <c r="D93" s="3">
        <v>33863.19964389516</v>
      </c>
    </row>
    <row r="94" spans="1:4" ht="12.75">
      <c r="A94" s="2" t="s">
        <v>7</v>
      </c>
      <c r="B94" s="3">
        <v>92</v>
      </c>
      <c r="C94" s="3">
        <v>15707.101571224697</v>
      </c>
      <c r="D94" s="3">
        <v>28989.189063366175</v>
      </c>
    </row>
    <row r="95" spans="1:4" ht="12.75">
      <c r="A95" s="2" t="s">
        <v>7</v>
      </c>
      <c r="B95" s="3">
        <v>93</v>
      </c>
      <c r="C95" s="3">
        <v>12464.891142262444</v>
      </c>
      <c r="D95" s="3">
        <v>24251.647654415214</v>
      </c>
    </row>
    <row r="96" spans="1:4" ht="12.75">
      <c r="A96" s="2" t="s">
        <v>7</v>
      </c>
      <c r="B96" s="3">
        <v>94</v>
      </c>
      <c r="C96" s="3">
        <v>9626.610499387001</v>
      </c>
      <c r="D96" s="3">
        <v>19793.56863799126</v>
      </c>
    </row>
    <row r="97" spans="1:4" ht="12.75">
      <c r="A97" s="2" t="s">
        <v>7</v>
      </c>
      <c r="B97" s="3">
        <v>95</v>
      </c>
      <c r="C97" s="3">
        <v>7287.509725736549</v>
      </c>
      <c r="D97" s="3">
        <v>15859.30630160289</v>
      </c>
    </row>
    <row r="98" spans="1:4" ht="12.75">
      <c r="A98" s="2" t="s">
        <v>7</v>
      </c>
      <c r="B98" s="3">
        <v>96</v>
      </c>
      <c r="C98" s="3">
        <v>5453.382500579129</v>
      </c>
      <c r="D98" s="3">
        <v>12568.196062525425</v>
      </c>
    </row>
    <row r="99" spans="1:4" ht="12.75">
      <c r="A99" s="2" t="s">
        <v>7</v>
      </c>
      <c r="B99" s="3">
        <v>97</v>
      </c>
      <c r="C99" s="3">
        <v>3978.586206337661</v>
      </c>
      <c r="D99" s="3">
        <v>9801.191820592756</v>
      </c>
    </row>
    <row r="100" spans="1:4" ht="12.75">
      <c r="A100" s="2" t="s">
        <v>7</v>
      </c>
      <c r="B100" s="3">
        <v>98</v>
      </c>
      <c r="C100" s="3">
        <v>2795.186056089416</v>
      </c>
      <c r="D100" s="3">
        <v>7377.2726950985925</v>
      </c>
    </row>
    <row r="101" spans="1:4" ht="12.75">
      <c r="A101" s="2" t="s">
        <v>7</v>
      </c>
      <c r="B101" s="3">
        <v>99</v>
      </c>
      <c r="C101" s="3">
        <v>1876.7104193061853</v>
      </c>
      <c r="D101" s="3">
        <v>5306.574129720338</v>
      </c>
    </row>
    <row r="102" spans="1:4" ht="12.75">
      <c r="A102" s="2" t="s">
        <v>7</v>
      </c>
      <c r="B102" s="3">
        <v>100</v>
      </c>
      <c r="C102" s="3">
        <v>1204.2773627889558</v>
      </c>
      <c r="D102" s="3">
        <v>3640.4578533406298</v>
      </c>
    </row>
    <row r="103" spans="1:4" ht="12.75">
      <c r="A103" s="2" t="s">
        <v>7</v>
      </c>
      <c r="B103" s="3">
        <v>101</v>
      </c>
      <c r="C103" s="3">
        <v>738.8809557914535</v>
      </c>
      <c r="D103" s="3">
        <v>2396.962418925768</v>
      </c>
    </row>
    <row r="104" spans="1:4" ht="12.75">
      <c r="A104" s="2" t="s">
        <v>7</v>
      </c>
      <c r="B104" s="3">
        <v>102</v>
      </c>
      <c r="C104" s="3">
        <v>437.8455078445636</v>
      </c>
      <c r="D104" s="3">
        <v>1539.4177373170107</v>
      </c>
    </row>
    <row r="105" spans="1:4" ht="12.75">
      <c r="A105" s="2" t="s">
        <v>7</v>
      </c>
      <c r="B105" s="3">
        <v>103</v>
      </c>
      <c r="C105" s="3">
        <v>245.0955733804914</v>
      </c>
      <c r="D105" s="3">
        <v>941.3161228755463</v>
      </c>
    </row>
    <row r="106" spans="1:4" ht="12.75">
      <c r="A106" s="2" t="s">
        <v>7</v>
      </c>
      <c r="B106" s="3">
        <v>104</v>
      </c>
      <c r="C106" s="3">
        <v>128.99837865546334</v>
      </c>
      <c r="D106" s="3">
        <v>545.8024803424174</v>
      </c>
    </row>
    <row r="107" spans="1:4" ht="12.75">
      <c r="A107" s="2" t="s">
        <v>7</v>
      </c>
      <c r="B107" s="3">
        <v>105</v>
      </c>
      <c r="C107" s="3">
        <v>63.52910217048579</v>
      </c>
      <c r="D107" s="3">
        <v>298.8451914927883</v>
      </c>
    </row>
    <row r="108" spans="1:4" ht="12.75">
      <c r="A108" s="2" t="s">
        <v>7</v>
      </c>
      <c r="B108" s="3">
        <v>106</v>
      </c>
      <c r="C108" s="3">
        <v>29.131394317316513</v>
      </c>
      <c r="D108" s="3">
        <v>153.8579753903284</v>
      </c>
    </row>
    <row r="109" spans="1:4" ht="12.75">
      <c r="A109" s="2" t="s">
        <v>7</v>
      </c>
      <c r="B109" s="3">
        <v>107</v>
      </c>
      <c r="C109" s="3">
        <v>12.375824993502304</v>
      </c>
      <c r="D109" s="3">
        <v>74.1616227593858</v>
      </c>
    </row>
    <row r="110" spans="1:4" ht="12.75">
      <c r="A110" s="2" t="s">
        <v>7</v>
      </c>
      <c r="B110" s="3">
        <v>108</v>
      </c>
      <c r="C110" s="3">
        <v>4.846343489233768</v>
      </c>
      <c r="D110" s="3">
        <v>33.321734485065576</v>
      </c>
    </row>
    <row r="111" spans="1:4" ht="12.75">
      <c r="A111" s="2" t="s">
        <v>7</v>
      </c>
      <c r="B111" s="3">
        <v>109</v>
      </c>
      <c r="C111" s="3">
        <v>1.7404750429746707</v>
      </c>
      <c r="D111" s="3">
        <v>13.894829396492804</v>
      </c>
    </row>
    <row r="112" spans="1:4" ht="12.75">
      <c r="A112" s="2" t="s">
        <v>7</v>
      </c>
      <c r="B112" s="3">
        <v>110</v>
      </c>
      <c r="C112" s="3">
        <v>0.5703194538434547</v>
      </c>
      <c r="D112" s="3">
        <v>5.353403482536391</v>
      </c>
    </row>
    <row r="113" spans="1:4" ht="12.75">
      <c r="A113" s="2" t="s">
        <v>7</v>
      </c>
      <c r="B113" s="3">
        <v>111</v>
      </c>
      <c r="C113" s="3">
        <v>0.1696477551373661</v>
      </c>
      <c r="D113" s="3">
        <v>1.8972301875344844</v>
      </c>
    </row>
    <row r="114" spans="1:4" ht="12.75">
      <c r="A114" s="2" t="s">
        <v>7</v>
      </c>
      <c r="B114" s="3">
        <v>112</v>
      </c>
      <c r="C114" s="3">
        <v>0.045576822838037274</v>
      </c>
      <c r="D114" s="3">
        <v>0.6156945475647252</v>
      </c>
    </row>
    <row r="115" spans="1:4" ht="12.75">
      <c r="A115" s="2" t="s">
        <v>7</v>
      </c>
      <c r="B115" s="3">
        <v>113</v>
      </c>
      <c r="C115" s="3">
        <v>0.011002502542151234</v>
      </c>
      <c r="D115" s="3">
        <v>0.18212651075365965</v>
      </c>
    </row>
    <row r="116" spans="1:4" ht="12.75">
      <c r="A116" s="2" t="s">
        <v>7</v>
      </c>
      <c r="B116" s="3">
        <v>114</v>
      </c>
      <c r="C116" s="3">
        <v>0.002374514988386657</v>
      </c>
      <c r="D116" s="3">
        <v>0.048876463015335714</v>
      </c>
    </row>
    <row r="117" spans="1:4" ht="12.75">
      <c r="A117" s="2" t="s">
        <v>7</v>
      </c>
      <c r="B117" s="3">
        <v>115</v>
      </c>
      <c r="C117" s="3">
        <v>0.00045578974294586104</v>
      </c>
      <c r="D117" s="3">
        <v>0.011841902852749735</v>
      </c>
    </row>
    <row r="118" spans="1:4" ht="12.75">
      <c r="A118" s="2" t="s">
        <v>7</v>
      </c>
      <c r="B118" s="3">
        <v>116</v>
      </c>
      <c r="C118" s="3">
        <v>7.741151225782221E-05</v>
      </c>
      <c r="D118" s="3">
        <v>0.0025768817830115116</v>
      </c>
    </row>
    <row r="119" spans="1:4" ht="12.75">
      <c r="A119" s="2" t="s">
        <v>7</v>
      </c>
      <c r="B119" s="3">
        <v>117</v>
      </c>
      <c r="C119" s="3">
        <v>1.1571586647222276E-05</v>
      </c>
      <c r="D119" s="3">
        <v>0.0005008421248944898</v>
      </c>
    </row>
    <row r="120" spans="1:4" ht="12.75">
      <c r="A120" s="2" t="s">
        <v>7</v>
      </c>
      <c r="B120" s="3">
        <v>118</v>
      </c>
      <c r="C120" s="3">
        <v>1.5140841391399328E-06</v>
      </c>
      <c r="D120" s="3">
        <v>8.641423343556923E-05</v>
      </c>
    </row>
    <row r="121" spans="1:4" ht="12.75">
      <c r="A121" s="2" t="s">
        <v>7</v>
      </c>
      <c r="B121" s="3">
        <v>119</v>
      </c>
      <c r="C121" s="3">
        <v>1.7242038909005288E-07</v>
      </c>
      <c r="D121" s="3">
        <v>1.3144634963212638E-05</v>
      </c>
    </row>
    <row r="122" spans="1:4" ht="12.75">
      <c r="A122" s="2" t="s">
        <v>7</v>
      </c>
      <c r="B122" s="3">
        <v>120</v>
      </c>
      <c r="C122" s="3">
        <v>0</v>
      </c>
      <c r="D122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AKTUARIA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Fersini</dc:creator>
  <cp:keywords/>
  <dc:description/>
  <cp:lastModifiedBy>Salvatore Scognamiglio</cp:lastModifiedBy>
  <dcterms:created xsi:type="dcterms:W3CDTF">2006-02-21T09:24:32Z</dcterms:created>
  <dcterms:modified xsi:type="dcterms:W3CDTF">2024-04-09T09:26:29Z</dcterms:modified>
  <cp:category/>
  <cp:version/>
  <cp:contentType/>
  <cp:contentStatus/>
</cp:coreProperties>
</file>