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ita\Documents\02 - Economia degli intermediari finanziari 22-23\"/>
    </mc:Choice>
  </mc:AlternateContent>
  <bookViews>
    <workbookView xWindow="0" yWindow="0" windowWidth="20490" windowHeight="7230" activeTab="1"/>
  </bookViews>
  <sheets>
    <sheet name="Ammortamento francese" sheetId="1" r:id="rId1"/>
    <sheet name="Ammortamento italian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C4" i="2"/>
  <c r="C5" i="2"/>
  <c r="C6" i="2"/>
  <c r="C7" i="2"/>
  <c r="C3" i="2"/>
  <c r="E4" i="2"/>
  <c r="E5" i="2" s="1"/>
  <c r="E6" i="2" s="1"/>
  <c r="E7" i="2" s="1"/>
  <c r="E3" i="2"/>
  <c r="D3" i="2"/>
  <c r="B4" i="2"/>
  <c r="B5" i="2"/>
  <c r="B6" i="2"/>
  <c r="B7" i="2"/>
  <c r="B3" i="2"/>
  <c r="G2" i="2"/>
  <c r="E4" i="1"/>
  <c r="B4" i="1"/>
  <c r="B3" i="1"/>
  <c r="C5" i="1" l="1"/>
  <c r="B5" i="1" s="1"/>
  <c r="E5" i="1" s="1"/>
  <c r="C6" i="1"/>
  <c r="B6" i="1" s="1"/>
  <c r="E3" i="1"/>
  <c r="C4" i="1" s="1"/>
  <c r="D3" i="1"/>
  <c r="G4" i="1"/>
  <c r="G3" i="1"/>
  <c r="C3" i="1"/>
  <c r="E6" i="1" l="1"/>
  <c r="C7" i="1" l="1"/>
  <c r="B7" i="1" s="1"/>
  <c r="E7" i="1" s="1"/>
</calcChain>
</file>

<file path=xl/sharedStrings.xml><?xml version="1.0" encoding="utf-8"?>
<sst xmlns="http://schemas.openxmlformats.org/spreadsheetml/2006/main" count="15" uniqueCount="9">
  <si>
    <t>N. rata</t>
  </si>
  <si>
    <t>Quota interessi</t>
  </si>
  <si>
    <t>Quota capitale</t>
  </si>
  <si>
    <t>Rata</t>
  </si>
  <si>
    <t>Debito residuo</t>
  </si>
  <si>
    <t>i</t>
  </si>
  <si>
    <t>R</t>
  </si>
  <si>
    <r>
      <t>(1+i)</t>
    </r>
    <r>
      <rPr>
        <vertAlign val="superscript"/>
        <sz val="11"/>
        <color theme="1"/>
        <rFont val="Calibri"/>
        <family val="2"/>
        <scheme val="minor"/>
      </rPr>
      <t>-n</t>
    </r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</si>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</sst>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4" fontId="1" fillId="0" borderId="0" xfId="0" applyNumberFormat="1" applyFont="1"/>
    <xf numFmtId="4" fontId="0" fillId="0" borderId="0" xfId="0" applyNumberFormat="1"/>
    <xf numFmtId="4" fontId="1" fillId="2" borderId="0" xfId="0" applyNumberFormat="1" applyFont="1" applyFill="1"/>
    <xf numFmtId="4" fontId="0" fillId="2" borderId="0" xfId="0" applyNumberFormat="1" applyFill="1"/>
    <xf numFmtId="4" fontId="1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'Ammortamento italiano'!$A$1</c:f>
              <c:strCache>
                <c:ptCount val="1"/>
                <c:pt idx="0">
                  <c:v>N. rata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'Ammortamento italiano'!$A$3:$A$7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A-4DE5-98C1-960C85114D5A}"/>
            </c:ext>
          </c:extLst>
        </c:ser>
        <c:ser>
          <c:idx val="1"/>
          <c:order val="1"/>
          <c:tx>
            <c:strRef>
              <c:f>'Ammortamento italiano'!$D$1</c:f>
              <c:strCache>
                <c:ptCount val="1"/>
                <c:pt idx="0">
                  <c:v>Rata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'Ammortamento italiano'!$D$3:$D$7</c:f>
              <c:numCache>
                <c:formatCode>#,##0.00</c:formatCode>
                <c:ptCount val="5"/>
                <c:pt idx="0">
                  <c:v>1350</c:v>
                </c:pt>
                <c:pt idx="1">
                  <c:v>1320</c:v>
                </c:pt>
                <c:pt idx="2">
                  <c:v>1290</c:v>
                </c:pt>
                <c:pt idx="3">
                  <c:v>1260</c:v>
                </c:pt>
                <c:pt idx="4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A-4DE5-98C1-960C85114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232960"/>
        <c:axId val="532236704"/>
      </c:barChart>
      <c:catAx>
        <c:axId val="532232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236704"/>
        <c:crosses val="autoZero"/>
        <c:auto val="1"/>
        <c:lblAlgn val="ctr"/>
        <c:lblOffset val="100"/>
        <c:noMultiLvlLbl val="0"/>
      </c:catAx>
      <c:valAx>
        <c:axId val="532236704"/>
        <c:scaling>
          <c:orientation val="minMax"/>
          <c:max val="1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23296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14</xdr:row>
      <xdr:rowOff>180975</xdr:rowOff>
    </xdr:from>
    <xdr:to>
      <xdr:col>13</xdr:col>
      <xdr:colOff>257175</xdr:colOff>
      <xdr:row>29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140" zoomScaleNormal="140" workbookViewId="0">
      <selection activeCell="E5" sqref="E5"/>
    </sheetView>
  </sheetViews>
  <sheetFormatPr defaultRowHeight="15" x14ac:dyDescent="0.25"/>
  <cols>
    <col min="1" max="3" width="20.7109375" customWidth="1"/>
    <col min="4" max="4" width="20.7109375" style="4" customWidth="1"/>
    <col min="5" max="5" width="20.7109375" customWidth="1"/>
  </cols>
  <sheetData>
    <row r="1" spans="1:7" s="1" customFormat="1" ht="30" customHeight="1" x14ac:dyDescent="0.25">
      <c r="A1" s="1" t="s">
        <v>0</v>
      </c>
      <c r="B1" s="1" t="s">
        <v>2</v>
      </c>
      <c r="C1" s="1" t="s">
        <v>1</v>
      </c>
      <c r="D1" s="5" t="s">
        <v>3</v>
      </c>
      <c r="E1" s="1" t="s">
        <v>4</v>
      </c>
    </row>
    <row r="2" spans="1:7" x14ac:dyDescent="0.25">
      <c r="A2">
        <v>0</v>
      </c>
      <c r="B2" s="4">
        <v>0</v>
      </c>
      <c r="C2" s="4">
        <v>0</v>
      </c>
      <c r="D2" s="6">
        <v>0</v>
      </c>
      <c r="E2">
        <v>6000</v>
      </c>
      <c r="F2" s="2" t="s">
        <v>5</v>
      </c>
      <c r="G2" s="2">
        <v>2.5000000000000001E-2</v>
      </c>
    </row>
    <row r="3" spans="1:7" ht="17.25" x14ac:dyDescent="0.25">
      <c r="A3">
        <v>1</v>
      </c>
      <c r="B3" s="4">
        <f>$G$4-C3</f>
        <v>1141.4811654492996</v>
      </c>
      <c r="C3" s="4">
        <f>(E2*$G$2)</f>
        <v>150</v>
      </c>
      <c r="D3" s="6">
        <f>G4</f>
        <v>1291.4811654492996</v>
      </c>
      <c r="E3" s="4">
        <f>E2-B3</f>
        <v>4858.5188345507004</v>
      </c>
      <c r="F3" s="2" t="s">
        <v>7</v>
      </c>
      <c r="G3" s="2">
        <f>POWER(1.025,-5)</f>
        <v>0.88385428760951712</v>
      </c>
    </row>
    <row r="4" spans="1:7" x14ac:dyDescent="0.25">
      <c r="A4">
        <v>2</v>
      </c>
      <c r="B4" s="4">
        <f t="shared" ref="B4:B7" si="0">$G$4-C4</f>
        <v>1170.018194585532</v>
      </c>
      <c r="C4" s="4">
        <f>(E3*$G$2)</f>
        <v>121.46297086376751</v>
      </c>
      <c r="D4" s="6">
        <v>1291.4811654492996</v>
      </c>
      <c r="E4" s="4">
        <f t="shared" ref="E4:E7" si="1">E3-B4</f>
        <v>3688.5006399651684</v>
      </c>
      <c r="F4" s="2" t="s">
        <v>6</v>
      </c>
      <c r="G4" s="2">
        <f>(E2*G2)/(1-G3)</f>
        <v>1291.4811654492996</v>
      </c>
    </row>
    <row r="5" spans="1:7" x14ac:dyDescent="0.25">
      <c r="A5">
        <v>3</v>
      </c>
      <c r="B5" s="4">
        <f t="shared" si="0"/>
        <v>1199.2686494501704</v>
      </c>
      <c r="C5" s="4">
        <f t="shared" ref="C5:C7" si="2">(E4*$G$2)</f>
        <v>92.212515999129209</v>
      </c>
      <c r="D5" s="6">
        <v>1291.4811654492996</v>
      </c>
      <c r="E5" s="4">
        <f t="shared" si="1"/>
        <v>2489.231990514998</v>
      </c>
    </row>
    <row r="6" spans="1:7" x14ac:dyDescent="0.25">
      <c r="A6">
        <v>4</v>
      </c>
      <c r="B6" s="4">
        <f t="shared" si="0"/>
        <v>1229.2503656864246</v>
      </c>
      <c r="C6" s="4">
        <f t="shared" si="2"/>
        <v>62.230799762874952</v>
      </c>
      <c r="D6" s="6">
        <v>1291.4811654492996</v>
      </c>
      <c r="E6" s="4">
        <f t="shared" si="1"/>
        <v>1259.9816248285733</v>
      </c>
    </row>
    <row r="7" spans="1:7" x14ac:dyDescent="0.25">
      <c r="A7">
        <v>5</v>
      </c>
      <c r="B7" s="4">
        <f t="shared" si="0"/>
        <v>1259.9816248285854</v>
      </c>
      <c r="C7" s="4">
        <f t="shared" si="2"/>
        <v>31.499540620714335</v>
      </c>
      <c r="D7" s="6">
        <v>1291.4811654492996</v>
      </c>
      <c r="E7" s="4">
        <f t="shared" si="1"/>
        <v>-1.2050804798491299E-11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150" zoomScaleNormal="150" workbookViewId="0">
      <selection activeCell="E7" sqref="E7"/>
    </sheetView>
  </sheetViews>
  <sheetFormatPr defaultRowHeight="15" x14ac:dyDescent="0.25"/>
  <cols>
    <col min="1" max="1" width="20.7109375" customWidth="1"/>
    <col min="2" max="5" width="20.7109375" style="4" customWidth="1"/>
  </cols>
  <sheetData>
    <row r="1" spans="1:7" ht="30.75" customHeight="1" x14ac:dyDescent="0.25">
      <c r="A1" s="1" t="s">
        <v>0</v>
      </c>
      <c r="B1" s="5" t="s">
        <v>2</v>
      </c>
      <c r="C1" s="3" t="s">
        <v>1</v>
      </c>
      <c r="D1" s="7" t="s">
        <v>3</v>
      </c>
      <c r="E1" s="3" t="s">
        <v>4</v>
      </c>
      <c r="F1" s="1"/>
      <c r="G1" s="1"/>
    </row>
    <row r="2" spans="1:7" x14ac:dyDescent="0.25">
      <c r="A2">
        <v>0</v>
      </c>
      <c r="B2" s="6">
        <v>0</v>
      </c>
      <c r="C2" s="4">
        <v>0</v>
      </c>
      <c r="D2" s="4">
        <v>0</v>
      </c>
      <c r="E2" s="4">
        <v>6000</v>
      </c>
      <c r="F2" s="2" t="s">
        <v>8</v>
      </c>
      <c r="G2" s="2">
        <f>E2/5</f>
        <v>1200</v>
      </c>
    </row>
    <row r="3" spans="1:7" x14ac:dyDescent="0.25">
      <c r="A3">
        <v>1</v>
      </c>
      <c r="B3" s="6">
        <f>$G$2</f>
        <v>1200</v>
      </c>
      <c r="C3" s="4">
        <f>E2*$G$3</f>
        <v>150</v>
      </c>
      <c r="D3" s="4">
        <f>B3+C3</f>
        <v>1350</v>
      </c>
      <c r="E3" s="4">
        <f>E2-B3</f>
        <v>4800</v>
      </c>
      <c r="F3" s="2" t="s">
        <v>5</v>
      </c>
      <c r="G3" s="2">
        <v>2.5000000000000001E-2</v>
      </c>
    </row>
    <row r="4" spans="1:7" x14ac:dyDescent="0.25">
      <c r="A4">
        <v>2</v>
      </c>
      <c r="B4" s="6">
        <f t="shared" ref="B4:B7" si="0">$G$2</f>
        <v>1200</v>
      </c>
      <c r="C4" s="4">
        <f t="shared" ref="C4:C7" si="1">E3*$G$3</f>
        <v>120</v>
      </c>
      <c r="D4" s="4">
        <f t="shared" ref="D4:D7" si="2">B4+C4</f>
        <v>1320</v>
      </c>
      <c r="E4" s="4">
        <f t="shared" ref="E4:E7" si="3">E3-B4</f>
        <v>3600</v>
      </c>
    </row>
    <row r="5" spans="1:7" x14ac:dyDescent="0.25">
      <c r="A5">
        <v>3</v>
      </c>
      <c r="B5" s="6">
        <f t="shared" si="0"/>
        <v>1200</v>
      </c>
      <c r="C5" s="4">
        <f t="shared" si="1"/>
        <v>90</v>
      </c>
      <c r="D5" s="4">
        <f t="shared" si="2"/>
        <v>1290</v>
      </c>
      <c r="E5" s="4">
        <f t="shared" si="3"/>
        <v>2400</v>
      </c>
    </row>
    <row r="6" spans="1:7" x14ac:dyDescent="0.25">
      <c r="A6">
        <v>4</v>
      </c>
      <c r="B6" s="6">
        <f t="shared" si="0"/>
        <v>1200</v>
      </c>
      <c r="C6" s="4">
        <f t="shared" si="1"/>
        <v>60</v>
      </c>
      <c r="D6" s="4">
        <f t="shared" si="2"/>
        <v>1260</v>
      </c>
      <c r="E6" s="4">
        <f t="shared" si="3"/>
        <v>1200</v>
      </c>
    </row>
    <row r="7" spans="1:7" x14ac:dyDescent="0.25">
      <c r="A7">
        <v>5</v>
      </c>
      <c r="B7" s="6">
        <f t="shared" si="0"/>
        <v>1200</v>
      </c>
      <c r="C7" s="4">
        <f t="shared" si="1"/>
        <v>30</v>
      </c>
      <c r="D7" s="4">
        <f t="shared" si="2"/>
        <v>1230</v>
      </c>
      <c r="E7" s="4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Ammortamento francese</vt:lpstr>
      <vt:lpstr>Ammortamento italiano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starita</dc:creator>
  <cp:lastModifiedBy>starita</cp:lastModifiedBy>
  <dcterms:created xsi:type="dcterms:W3CDTF">2023-05-01T07:40:09Z</dcterms:created>
  <dcterms:modified xsi:type="dcterms:W3CDTF">2023-05-02T15:02:27Z</dcterms:modified>
</cp:coreProperties>
</file>