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3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dd239430b66c60/Documenti/01_1 universita/lezioni/"/>
    </mc:Choice>
  </mc:AlternateContent>
  <xr:revisionPtr revIDLastSave="43" documentId="14_{50E98966-F7F5-4587-81D4-B61E46C8913A}" xr6:coauthVersionLast="47" xr6:coauthVersionMax="47" xr10:uidLastSave="{3EA66114-8AA8-42F6-9070-A622F64309E7}"/>
  <bookViews>
    <workbookView xWindow="-108" yWindow="-108" windowWidth="23256" windowHeight="12456" activeTab="1" xr2:uid="{B8B97AD4-78A5-47A9-9571-44F214311627}"/>
  </bookViews>
  <sheets>
    <sheet name="budget commerciale" sheetId="4" r:id="rId1"/>
    <sheet name="budget scorte prodotti fin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5" l="1"/>
  <c r="O29" i="5"/>
  <c r="M28" i="5"/>
  <c r="L28" i="5"/>
  <c r="K28" i="5"/>
  <c r="J28" i="5"/>
  <c r="I28" i="5"/>
  <c r="H28" i="5"/>
  <c r="G28" i="5"/>
  <c r="F28" i="5"/>
  <c r="E28" i="5"/>
  <c r="D28" i="5"/>
  <c r="C28" i="5"/>
  <c r="O28" i="5" s="1"/>
  <c r="O24" i="5"/>
  <c r="J23" i="5"/>
  <c r="I23" i="5"/>
  <c r="O23" i="5" s="1"/>
  <c r="N22" i="5"/>
  <c r="M22" i="5"/>
  <c r="L22" i="5"/>
  <c r="K22" i="5"/>
  <c r="J22" i="5"/>
  <c r="I22" i="5"/>
  <c r="H22" i="5"/>
  <c r="G22" i="5"/>
  <c r="F22" i="5"/>
  <c r="E22" i="5"/>
  <c r="C22" i="5"/>
  <c r="B19" i="5"/>
  <c r="C15" i="5" s="1"/>
  <c r="C19" i="5" s="1"/>
  <c r="D15" i="5" s="1"/>
  <c r="D19" i="5" s="1"/>
  <c r="E15" i="5" s="1"/>
  <c r="E19" i="5" s="1"/>
  <c r="F15" i="5" s="1"/>
  <c r="F19" i="5" s="1"/>
  <c r="G15" i="5" s="1"/>
  <c r="G19" i="5" s="1"/>
  <c r="H15" i="5" s="1"/>
  <c r="H19" i="5" s="1"/>
  <c r="I15" i="5" s="1"/>
  <c r="I19" i="5" s="1"/>
  <c r="J15" i="5" s="1"/>
  <c r="J19" i="5" s="1"/>
  <c r="K15" i="5" s="1"/>
  <c r="K19" i="5" s="1"/>
  <c r="L15" i="5" s="1"/>
  <c r="L19" i="5" s="1"/>
  <c r="M15" i="5" s="1"/>
  <c r="M19" i="5" s="1"/>
  <c r="N15" i="5" s="1"/>
  <c r="O18" i="5"/>
  <c r="O17" i="5"/>
  <c r="M16" i="5"/>
  <c r="L16" i="5"/>
  <c r="K16" i="5"/>
  <c r="J16" i="5"/>
  <c r="I16" i="5"/>
  <c r="H16" i="5"/>
  <c r="G16" i="5"/>
  <c r="F16" i="5"/>
  <c r="E16" i="5"/>
  <c r="D16" i="5"/>
  <c r="C16" i="5"/>
  <c r="N9" i="5"/>
  <c r="B9" i="5"/>
  <c r="B25" i="5" s="1"/>
  <c r="C21" i="5" s="1"/>
  <c r="C25" i="5" s="1"/>
  <c r="D21" i="5" s="1"/>
  <c r="T5" i="5"/>
  <c r="U5" i="5" s="1"/>
  <c r="U4" i="5" s="1"/>
  <c r="S5" i="5"/>
  <c r="R5" i="5"/>
  <c r="Q5" i="5"/>
  <c r="M5" i="5"/>
  <c r="L5" i="5"/>
  <c r="K5" i="5"/>
  <c r="J5" i="5"/>
  <c r="I5" i="5"/>
  <c r="H5" i="5"/>
  <c r="G5" i="5"/>
  <c r="F5" i="5"/>
  <c r="E5" i="5"/>
  <c r="D5" i="5"/>
  <c r="C5" i="5"/>
  <c r="U3" i="5"/>
  <c r="N3" i="5"/>
  <c r="N28" i="5" s="1"/>
  <c r="D3" i="5"/>
  <c r="O3" i="5" s="1"/>
  <c r="B11" i="5" s="1"/>
  <c r="J5" i="4"/>
  <c r="I7" i="4"/>
  <c r="H7" i="4"/>
  <c r="G7" i="4"/>
  <c r="F7" i="4"/>
  <c r="E7" i="4"/>
  <c r="D7" i="4"/>
  <c r="B31" i="5" l="1"/>
  <c r="C27" i="5" s="1"/>
  <c r="C31" i="5" s="1"/>
  <c r="D27" i="5" s="1"/>
  <c r="D31" i="5" s="1"/>
  <c r="E27" i="5" s="1"/>
  <c r="E31" i="5" s="1"/>
  <c r="F27" i="5" s="1"/>
  <c r="F31" i="5" s="1"/>
  <c r="G27" i="5" s="1"/>
  <c r="G31" i="5" s="1"/>
  <c r="H27" i="5" s="1"/>
  <c r="H31" i="5" s="1"/>
  <c r="I27" i="5" s="1"/>
  <c r="I31" i="5" s="1"/>
  <c r="J27" i="5" s="1"/>
  <c r="J31" i="5" s="1"/>
  <c r="K27" i="5" s="1"/>
  <c r="K31" i="5" s="1"/>
  <c r="L27" i="5" s="1"/>
  <c r="L31" i="5" s="1"/>
  <c r="M27" i="5" s="1"/>
  <c r="M31" i="5" s="1"/>
  <c r="N27" i="5" s="1"/>
  <c r="N31" i="5" s="1"/>
  <c r="D22" i="5"/>
  <c r="O22" i="5" s="1"/>
  <c r="N5" i="5"/>
  <c r="O5" i="5" s="1"/>
  <c r="O4" i="5" s="1"/>
  <c r="N16" i="5"/>
  <c r="N19" i="5" s="1"/>
  <c r="J7" i="4"/>
  <c r="O16" i="5" l="1"/>
  <c r="D25" i="5"/>
  <c r="E21" i="5" s="1"/>
  <c r="E25" i="5" s="1"/>
  <c r="F21" i="5" s="1"/>
  <c r="F25" i="5" s="1"/>
  <c r="G21" i="5" s="1"/>
  <c r="G25" i="5" s="1"/>
  <c r="H21" i="5" s="1"/>
  <c r="H25" i="5" s="1"/>
  <c r="I21" i="5" s="1"/>
  <c r="I25" i="5" s="1"/>
  <c r="J21" i="5" s="1"/>
  <c r="J25" i="5" s="1"/>
  <c r="K21" i="5" s="1"/>
  <c r="K25" i="5" s="1"/>
  <c r="L21" i="5" s="1"/>
  <c r="L25" i="5" s="1"/>
  <c r="M21" i="5" s="1"/>
  <c r="M25" i="5" s="1"/>
  <c r="N21" i="5" s="1"/>
  <c r="N25" i="5" s="1"/>
</calcChain>
</file>

<file path=xl/sharedStrings.xml><?xml version="1.0" encoding="utf-8"?>
<sst xmlns="http://schemas.openxmlformats.org/spreadsheetml/2006/main" count="133" uniqueCount="59">
  <si>
    <t>TOT</t>
  </si>
  <si>
    <t>prodotto A</t>
  </si>
  <si>
    <t>prodotto B</t>
  </si>
  <si>
    <t>canale distr 1</t>
  </si>
  <si>
    <t>canale distrib 2</t>
  </si>
  <si>
    <t>area 1</t>
  </si>
  <si>
    <t>area 2</t>
  </si>
  <si>
    <t>quantita</t>
  </si>
  <si>
    <t>prezzo</t>
  </si>
  <si>
    <t>fatturato</t>
  </si>
  <si>
    <t>budget delle vendite</t>
  </si>
  <si>
    <t>nunero personale</t>
  </si>
  <si>
    <t>costo personale</t>
  </si>
  <si>
    <t>diretti</t>
  </si>
  <si>
    <t>x</t>
  </si>
  <si>
    <t>indiretti</t>
  </si>
  <si>
    <t>spese acccessorie personale</t>
  </si>
  <si>
    <t>ammortamenti</t>
  </si>
  <si>
    <t>spese energie</t>
  </si>
  <si>
    <t>manutenzione</t>
  </si>
  <si>
    <t>servizi esterni</t>
  </si>
  <si>
    <t>budget costi di distribuzione</t>
  </si>
  <si>
    <t>budget costo rete vendita</t>
  </si>
  <si>
    <t>budget pubblicita</t>
  </si>
  <si>
    <t>budget promozioni</t>
  </si>
  <si>
    <t>….........</t>
  </si>
  <si>
    <t>\</t>
  </si>
  <si>
    <t>BUDGET 2024</t>
  </si>
  <si>
    <t>PIANO 2025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</si>
  <si>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</si>
  <si>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</si>
  <si>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</si>
  <si>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</si>
  <si>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</si>
  <si>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</si>
  <si>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</si>
  <si>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</si>
  <si>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</si>
  <si>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</si>
  <si>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</si>
  <si>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</si>
  <si>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Q1</t>
  </si>
  <si>
    <t>Q2</t>
  </si>
  <si>
    <t>Q3</t>
  </si>
  <si>
    <t>Q4</t>
  </si>
  <si>
    <t>copertura (mesi)</t>
  </si>
  <si>
    <t>copertura obiettivo (mesi)</t>
  </si>
  <si>
    <t>quantità</t>
  </si>
  <si>
    <t>quantita da produrre</t>
  </si>
  <si>
    <t>minima quantita da produrre</t>
  </si>
  <si>
    <t>capacita produttiva massima su 3 turni</t>
  </si>
  <si>
    <t>Scorte iniziali (+)</t>
  </si>
  <si>
    <t>Vendite (-)</t>
  </si>
  <si>
    <t>produzione (+)</t>
  </si>
  <si>
    <t>acquisti (+)</t>
  </si>
  <si>
    <t>scorte finali</t>
  </si>
  <si>
    <t>piano di produzione costante ma con scorte troppo alte</t>
  </si>
  <si>
    <t>piano di produzione variabile (fattibitile o piu costoso?)  ma con scorte piu basse</t>
  </si>
  <si>
    <t>make or buy? Comprire il picco di produzione acquistando da concorrenza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</si>
</sst>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3" fontId="0" fillId="0" borderId="6" xfId="0" applyNumberFormat="1" applyBorder="1"/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 applyAlignment="1">
      <alignment horizontal="center"/>
    </xf>
    <xf numFmtId="3" fontId="0" fillId="0" borderId="22" xfId="0" applyNumberFormat="1" applyBorder="1"/>
    <xf numFmtId="3" fontId="0" fillId="0" borderId="10" xfId="0" applyNumberFormat="1" applyBorder="1" applyAlignment="1">
      <alignment horizontal="center"/>
    </xf>
    <xf numFmtId="3" fontId="0" fillId="0" borderId="25" xfId="0" applyNumberFormat="1" applyBorder="1"/>
    <xf numFmtId="3" fontId="0" fillId="0" borderId="21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0" fillId="0" borderId="12" xfId="0" applyNumberFormat="1" applyBorder="1"/>
    <xf numFmtId="3" fontId="0" fillId="0" borderId="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3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3" fontId="0" fillId="0" borderId="31" xfId="0" applyNumberFormat="1" applyBorder="1"/>
    <xf numFmtId="3" fontId="0" fillId="0" borderId="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1" fontId="0" fillId="0" borderId="0" xfId="0" applyNumberFormat="1"/>
    <xf numFmtId="166" fontId="0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Alignment="1">
      <alignment horizontal="right"/>
    </xf>
    <xf numFmtId="0" fontId="0" fillId="0" borderId="21" xfId="0" applyBorder="1" applyAlignment="1">
      <alignment horizontal="right"/>
    </xf>
    <xf numFmtId="167" fontId="0" fillId="0" borderId="22" xfId="1" applyNumberFormat="1" applyFont="1" applyBorder="1"/>
    <xf numFmtId="167" fontId="0" fillId="0" borderId="34" xfId="1" applyNumberFormat="1" applyFont="1" applyBorder="1"/>
    <xf numFmtId="0" fontId="0" fillId="0" borderId="23" xfId="0" applyBorder="1" applyAlignment="1">
      <alignment horizontal="right"/>
    </xf>
    <xf numFmtId="167" fontId="0" fillId="0" borderId="0" xfId="1" applyNumberFormat="1" applyFont="1" applyBorder="1"/>
    <xf numFmtId="167" fontId="0" fillId="0" borderId="35" xfId="1" applyNumberFormat="1" applyFont="1" applyBorder="1"/>
    <xf numFmtId="0" fontId="0" fillId="0" borderId="36" xfId="0" applyBorder="1" applyAlignment="1">
      <alignment horizontal="right"/>
    </xf>
    <xf numFmtId="167" fontId="0" fillId="0" borderId="37" xfId="1" applyNumberFormat="1" applyFont="1" applyBorder="1"/>
    <xf numFmtId="0" fontId="0" fillId="2" borderId="38" xfId="0" applyFill="1" applyBorder="1" applyAlignment="1">
      <alignment horizontal="left"/>
    </xf>
    <xf numFmtId="167" fontId="0" fillId="2" borderId="25" xfId="1" applyNumberFormat="1" applyFont="1" applyFill="1" applyBorder="1"/>
    <xf numFmtId="167" fontId="0" fillId="2" borderId="3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1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5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F4CA-D63E-4427-B9BC-6527D836E999}">
  <dimension ref="B1:J24"/>
  <sheetViews>
    <sheetView workbookViewId="0">
      <selection activeCell="A15" sqref="A15"/>
    </sheetView>
  </sheetViews>
  <sheetFormatPr defaultRowHeight="14.4" x14ac:dyDescent="0.3"/>
  <cols>
    <col min="1" max="1" width="8.88671875" style="1"/>
    <col min="2" max="2" width="11.44140625" style="1" customWidth="1"/>
    <col min="3" max="3" width="24.21875" style="1" bestFit="1" customWidth="1"/>
    <col min="4" max="9" width="13.33203125" style="2" customWidth="1"/>
    <col min="10" max="10" width="11.88671875" style="1" customWidth="1"/>
    <col min="11" max="16384" width="8.88671875" style="1"/>
  </cols>
  <sheetData>
    <row r="1" spans="2:10" ht="15" thickBot="1" x14ac:dyDescent="0.35"/>
    <row r="2" spans="2:10" x14ac:dyDescent="0.3">
      <c r="D2" s="26" t="s">
        <v>1</v>
      </c>
      <c r="E2" s="27"/>
      <c r="F2" s="28"/>
      <c r="G2" s="31" t="s">
        <v>2</v>
      </c>
      <c r="H2" s="27"/>
      <c r="I2" s="32"/>
      <c r="J2" s="3" t="s">
        <v>0</v>
      </c>
    </row>
    <row r="3" spans="2:10" x14ac:dyDescent="0.3">
      <c r="D3" s="4" t="s">
        <v>3</v>
      </c>
      <c r="E3" s="29" t="s">
        <v>4</v>
      </c>
      <c r="F3" s="30"/>
      <c r="G3" s="33" t="s">
        <v>3</v>
      </c>
      <c r="H3" s="29"/>
      <c r="I3" s="5" t="s">
        <v>4</v>
      </c>
      <c r="J3" s="6"/>
    </row>
    <row r="4" spans="2:10" ht="15" thickBot="1" x14ac:dyDescent="0.35">
      <c r="D4" s="9" t="s">
        <v>5</v>
      </c>
      <c r="E4" s="10" t="s">
        <v>5</v>
      </c>
      <c r="F4" s="11" t="s">
        <v>6</v>
      </c>
      <c r="G4" s="12" t="s">
        <v>5</v>
      </c>
      <c r="H4" s="10" t="s">
        <v>6</v>
      </c>
      <c r="I4" s="13" t="s">
        <v>6</v>
      </c>
      <c r="J4" s="6"/>
    </row>
    <row r="5" spans="2:10" x14ac:dyDescent="0.3">
      <c r="B5" s="34" t="s">
        <v>10</v>
      </c>
      <c r="C5" s="14" t="s">
        <v>7</v>
      </c>
      <c r="D5" s="15">
        <v>100</v>
      </c>
      <c r="E5" s="15">
        <v>150</v>
      </c>
      <c r="F5" s="15">
        <v>120</v>
      </c>
      <c r="G5" s="15">
        <v>50</v>
      </c>
      <c r="H5" s="15">
        <v>25</v>
      </c>
      <c r="I5" s="15">
        <v>100</v>
      </c>
      <c r="J5" s="18">
        <f>+SUM(D5:I5)</f>
        <v>545</v>
      </c>
    </row>
    <row r="6" spans="2:10" x14ac:dyDescent="0.3">
      <c r="B6" s="35"/>
      <c r="C6" s="8" t="s">
        <v>8</v>
      </c>
      <c r="D6" s="7">
        <v>2</v>
      </c>
      <c r="E6" s="7">
        <v>3</v>
      </c>
      <c r="F6" s="7">
        <v>4</v>
      </c>
      <c r="G6" s="7">
        <v>3</v>
      </c>
      <c r="H6" s="7">
        <v>8</v>
      </c>
      <c r="I6" s="7">
        <v>3</v>
      </c>
      <c r="J6" s="19"/>
    </row>
    <row r="7" spans="2:10" ht="15" thickBot="1" x14ac:dyDescent="0.35">
      <c r="B7" s="36"/>
      <c r="C7" s="16" t="s">
        <v>9</v>
      </c>
      <c r="D7" s="17">
        <f>+D5*D6</f>
        <v>200</v>
      </c>
      <c r="E7" s="17">
        <f t="shared" ref="E7:I7" si="0">+E5*E6</f>
        <v>450</v>
      </c>
      <c r="F7" s="17">
        <f t="shared" si="0"/>
        <v>480</v>
      </c>
      <c r="G7" s="17">
        <f t="shared" si="0"/>
        <v>150</v>
      </c>
      <c r="H7" s="17">
        <f t="shared" si="0"/>
        <v>200</v>
      </c>
      <c r="I7" s="17">
        <f t="shared" si="0"/>
        <v>300</v>
      </c>
      <c r="J7" s="20">
        <f>+SUM(D7:I7)</f>
        <v>1780</v>
      </c>
    </row>
    <row r="8" spans="2:10" ht="15" thickBot="1" x14ac:dyDescent="0.35">
      <c r="D8" s="1"/>
      <c r="E8" s="1"/>
      <c r="F8" s="1"/>
      <c r="G8" s="1"/>
      <c r="H8" s="1"/>
      <c r="I8" s="1"/>
    </row>
    <row r="9" spans="2:10" x14ac:dyDescent="0.3">
      <c r="B9" s="24" t="s">
        <v>21</v>
      </c>
      <c r="C9" s="21" t="s">
        <v>11</v>
      </c>
      <c r="D9" s="15" t="s">
        <v>13</v>
      </c>
      <c r="E9" s="15" t="s">
        <v>13</v>
      </c>
      <c r="F9" s="15" t="s">
        <v>13</v>
      </c>
      <c r="G9" s="15" t="s">
        <v>13</v>
      </c>
      <c r="H9" s="15" t="s">
        <v>13</v>
      </c>
      <c r="I9" s="15" t="s">
        <v>13</v>
      </c>
      <c r="J9" s="18" t="s">
        <v>15</v>
      </c>
    </row>
    <row r="10" spans="2:10" x14ac:dyDescent="0.3">
      <c r="B10" s="37"/>
      <c r="C10" s="1" t="s">
        <v>12</v>
      </c>
      <c r="D10" s="7" t="s">
        <v>14</v>
      </c>
      <c r="E10" s="7" t="s">
        <v>14</v>
      </c>
      <c r="F10" s="7" t="s">
        <v>14</v>
      </c>
      <c r="G10" s="7" t="s">
        <v>14</v>
      </c>
      <c r="H10" s="7" t="s">
        <v>14</v>
      </c>
      <c r="I10" s="7" t="s">
        <v>14</v>
      </c>
      <c r="J10" s="22" t="s">
        <v>14</v>
      </c>
    </row>
    <row r="11" spans="2:10" x14ac:dyDescent="0.3">
      <c r="B11" s="37"/>
      <c r="C11" s="1" t="s">
        <v>16</v>
      </c>
      <c r="D11" s="7" t="s">
        <v>14</v>
      </c>
      <c r="E11" s="7" t="s">
        <v>14</v>
      </c>
      <c r="F11" s="7" t="s">
        <v>14</v>
      </c>
      <c r="G11" s="7" t="s">
        <v>14</v>
      </c>
      <c r="H11" s="7" t="s">
        <v>14</v>
      </c>
      <c r="I11" s="7" t="s">
        <v>14</v>
      </c>
      <c r="J11" s="22" t="s">
        <v>14</v>
      </c>
    </row>
    <row r="12" spans="2:10" x14ac:dyDescent="0.3">
      <c r="B12" s="37"/>
      <c r="C12" s="1" t="s">
        <v>17</v>
      </c>
      <c r="D12" s="7" t="s">
        <v>14</v>
      </c>
      <c r="E12" s="7" t="s">
        <v>14</v>
      </c>
      <c r="F12" s="7" t="s">
        <v>14</v>
      </c>
      <c r="G12" s="7" t="s">
        <v>14</v>
      </c>
      <c r="H12" s="7" t="s">
        <v>14</v>
      </c>
      <c r="I12" s="7" t="s">
        <v>14</v>
      </c>
      <c r="J12" s="22" t="s">
        <v>14</v>
      </c>
    </row>
    <row r="13" spans="2:10" x14ac:dyDescent="0.3">
      <c r="B13" s="37"/>
      <c r="C13" s="1" t="s">
        <v>18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22" t="s">
        <v>14</v>
      </c>
    </row>
    <row r="14" spans="2:10" x14ac:dyDescent="0.3">
      <c r="B14" s="37"/>
      <c r="C14" s="1" t="s">
        <v>19</v>
      </c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  <c r="I14" s="7" t="s">
        <v>14</v>
      </c>
      <c r="J14" s="22" t="s">
        <v>14</v>
      </c>
    </row>
    <row r="15" spans="2:10" ht="15" thickBot="1" x14ac:dyDescent="0.35">
      <c r="B15" s="25"/>
      <c r="C15" s="23" t="s">
        <v>20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14</v>
      </c>
      <c r="J15" s="20" t="s">
        <v>14</v>
      </c>
    </row>
    <row r="16" spans="2:10" ht="15" thickBot="1" x14ac:dyDescent="0.35">
      <c r="J16" s="2"/>
    </row>
    <row r="17" spans="2:10" x14ac:dyDescent="0.3">
      <c r="B17" s="24" t="s">
        <v>22</v>
      </c>
      <c r="C17" s="21" t="s">
        <v>25</v>
      </c>
      <c r="D17" s="15"/>
      <c r="E17" s="15"/>
      <c r="F17" s="15"/>
      <c r="G17" s="15"/>
      <c r="H17" s="15"/>
      <c r="I17" s="15"/>
      <c r="J17" s="18"/>
    </row>
    <row r="18" spans="2:10" ht="15" thickBot="1" x14ac:dyDescent="0.35">
      <c r="B18" s="25"/>
      <c r="C18" s="23" t="s">
        <v>25</v>
      </c>
      <c r="D18" s="17"/>
      <c r="E18" s="17"/>
      <c r="F18" s="17"/>
      <c r="G18" s="17"/>
      <c r="H18" s="17"/>
      <c r="I18" s="17"/>
      <c r="J18" s="20"/>
    </row>
    <row r="19" spans="2:10" ht="15" thickBot="1" x14ac:dyDescent="0.35">
      <c r="J19" s="2"/>
    </row>
    <row r="20" spans="2:10" x14ac:dyDescent="0.3">
      <c r="B20" s="24" t="s">
        <v>23</v>
      </c>
      <c r="C20" s="21" t="s">
        <v>25</v>
      </c>
      <c r="D20" s="15"/>
      <c r="E20" s="15"/>
      <c r="F20" s="15"/>
      <c r="G20" s="15"/>
      <c r="H20" s="15"/>
      <c r="I20" s="15"/>
      <c r="J20" s="18"/>
    </row>
    <row r="21" spans="2:10" ht="15" thickBot="1" x14ac:dyDescent="0.35">
      <c r="B21" s="25"/>
      <c r="C21" s="23" t="s">
        <v>25</v>
      </c>
      <c r="D21" s="17"/>
      <c r="E21" s="17"/>
      <c r="F21" s="17"/>
      <c r="G21" s="17"/>
      <c r="H21" s="17"/>
      <c r="I21" s="17"/>
      <c r="J21" s="20"/>
    </row>
    <row r="22" spans="2:10" ht="15" thickBot="1" x14ac:dyDescent="0.35"/>
    <row r="23" spans="2:10" x14ac:dyDescent="0.3">
      <c r="B23" s="24" t="s">
        <v>24</v>
      </c>
      <c r="C23" s="21" t="s">
        <v>25</v>
      </c>
      <c r="D23" s="15"/>
      <c r="E23" s="15"/>
      <c r="F23" s="15"/>
      <c r="G23" s="15"/>
      <c r="H23" s="15"/>
      <c r="I23" s="15"/>
      <c r="J23" s="18"/>
    </row>
    <row r="24" spans="2:10" ht="15" thickBot="1" x14ac:dyDescent="0.35">
      <c r="B24" s="25"/>
      <c r="C24" s="23" t="s">
        <v>25</v>
      </c>
      <c r="D24" s="17"/>
      <c r="E24" s="17"/>
      <c r="F24" s="17"/>
      <c r="G24" s="17"/>
      <c r="H24" s="17"/>
      <c r="I24" s="17"/>
      <c r="J24" s="20"/>
    </row>
  </sheetData>
  <mergeCells count="9">
    <mergeCell ref="B20:B21"/>
    <mergeCell ref="B23:B24"/>
    <mergeCell ref="D2:F2"/>
    <mergeCell ref="E3:F3"/>
    <mergeCell ref="G2:I2"/>
    <mergeCell ref="G3:H3"/>
    <mergeCell ref="B5:B7"/>
    <mergeCell ref="B9:B15"/>
    <mergeCell ref="B17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88FB-BA9B-4DF9-904F-7D60DA74BF89}">
  <dimension ref="A1:U36"/>
  <sheetViews>
    <sheetView tabSelected="1" topLeftCell="C1" zoomScale="130" zoomScaleNormal="130" workbookViewId="0">
      <selection activeCell="C1" sqref="C1:O1"/>
    </sheetView>
  </sheetViews>
  <sheetFormatPr defaultRowHeight="14.4" x14ac:dyDescent="0.3"/>
  <cols>
    <col min="1" max="1" width="26" bestFit="1" customWidth="1"/>
    <col min="2" max="2" width="9.33203125" bestFit="1" customWidth="1"/>
    <col min="3" max="15" width="6.88671875" customWidth="1"/>
    <col min="16" max="16" width="1.109375" customWidth="1"/>
    <col min="17" max="20" width="5.33203125" customWidth="1"/>
    <col min="21" max="21" width="6.33203125" customWidth="1"/>
  </cols>
  <sheetData>
    <row r="1" spans="1:21" x14ac:dyDescent="0.3">
      <c r="A1" s="1" t="s">
        <v>26</v>
      </c>
      <c r="B1" s="1"/>
      <c r="C1" s="38" t="s">
        <v>27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Q1" s="38" t="s">
        <v>28</v>
      </c>
      <c r="R1" s="39"/>
      <c r="S1" s="39"/>
      <c r="T1" s="39"/>
      <c r="U1" s="40"/>
    </row>
    <row r="2" spans="1:21" ht="15" thickBot="1" x14ac:dyDescent="0.35">
      <c r="A2" s="1"/>
      <c r="B2" s="1"/>
      <c r="C2" s="9" t="s">
        <v>29</v>
      </c>
      <c r="D2" s="12" t="s">
        <v>30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1" t="s">
        <v>40</v>
      </c>
      <c r="O2" s="41" t="s">
        <v>0</v>
      </c>
      <c r="Q2" s="9" t="s">
        <v>41</v>
      </c>
      <c r="R2" s="12" t="s">
        <v>42</v>
      </c>
      <c r="S2" s="10" t="s">
        <v>43</v>
      </c>
      <c r="T2" s="11" t="s">
        <v>44</v>
      </c>
      <c r="U2" s="41" t="s">
        <v>0</v>
      </c>
    </row>
    <row r="3" spans="1:21" x14ac:dyDescent="0.3">
      <c r="A3" s="34" t="s">
        <v>10</v>
      </c>
      <c r="B3" s="42" t="s">
        <v>7</v>
      </c>
      <c r="C3" s="43">
        <v>100</v>
      </c>
      <c r="D3" s="15">
        <f>+C3</f>
        <v>100</v>
      </c>
      <c r="E3" s="15">
        <v>110</v>
      </c>
      <c r="F3" s="15">
        <v>120</v>
      </c>
      <c r="G3" s="15">
        <v>150</v>
      </c>
      <c r="H3" s="15">
        <v>180</v>
      </c>
      <c r="I3" s="15">
        <v>250</v>
      </c>
      <c r="J3" s="15">
        <v>350</v>
      </c>
      <c r="K3" s="15">
        <v>200</v>
      </c>
      <c r="L3" s="15">
        <v>180</v>
      </c>
      <c r="M3" s="15">
        <v>110</v>
      </c>
      <c r="N3" s="18">
        <f t="shared" ref="N3" si="0">+M3</f>
        <v>110</v>
      </c>
      <c r="O3" s="44">
        <f>+SUM(C3:N3)</f>
        <v>1960</v>
      </c>
      <c r="Q3" s="43">
        <v>320</v>
      </c>
      <c r="R3" s="15">
        <v>450</v>
      </c>
      <c r="S3" s="15">
        <v>900</v>
      </c>
      <c r="T3" s="18">
        <v>450</v>
      </c>
      <c r="U3" s="44">
        <f>+SUM(Q3:T3)</f>
        <v>2120</v>
      </c>
    </row>
    <row r="4" spans="1:21" ht="15" thickBot="1" x14ac:dyDescent="0.35">
      <c r="A4" s="35"/>
      <c r="B4" s="45" t="s">
        <v>8</v>
      </c>
      <c r="C4" s="46">
        <v>2</v>
      </c>
      <c r="D4" s="47">
        <v>2</v>
      </c>
      <c r="E4" s="47">
        <v>2</v>
      </c>
      <c r="F4" s="47">
        <v>2</v>
      </c>
      <c r="G4" s="47">
        <v>2</v>
      </c>
      <c r="H4" s="47">
        <v>2</v>
      </c>
      <c r="I4" s="47">
        <v>2</v>
      </c>
      <c r="J4" s="47">
        <v>2</v>
      </c>
      <c r="K4" s="47">
        <v>3</v>
      </c>
      <c r="L4" s="47">
        <v>3</v>
      </c>
      <c r="M4" s="47">
        <v>3</v>
      </c>
      <c r="N4" s="48">
        <v>3</v>
      </c>
      <c r="O4" s="49">
        <f>+O5/O3</f>
        <v>2.306122448979592</v>
      </c>
      <c r="Q4" s="46">
        <v>3</v>
      </c>
      <c r="R4" s="47">
        <v>3</v>
      </c>
      <c r="S4" s="47">
        <v>4</v>
      </c>
      <c r="T4" s="48">
        <v>4</v>
      </c>
      <c r="U4" s="49">
        <f>+U5/U3</f>
        <v>3.6367924528301887</v>
      </c>
    </row>
    <row r="5" spans="1:21" ht="15" thickBot="1" x14ac:dyDescent="0.35">
      <c r="A5" s="36"/>
      <c r="B5" s="50" t="s">
        <v>9</v>
      </c>
      <c r="C5" s="51">
        <f>+C3*C4</f>
        <v>200</v>
      </c>
      <c r="D5" s="17">
        <f t="shared" ref="D5:N5" si="1">+D3*D4</f>
        <v>200</v>
      </c>
      <c r="E5" s="17">
        <f t="shared" si="1"/>
        <v>220</v>
      </c>
      <c r="F5" s="17">
        <f t="shared" si="1"/>
        <v>240</v>
      </c>
      <c r="G5" s="17">
        <f t="shared" si="1"/>
        <v>300</v>
      </c>
      <c r="H5" s="17">
        <f t="shared" si="1"/>
        <v>360</v>
      </c>
      <c r="I5" s="17">
        <f t="shared" si="1"/>
        <v>500</v>
      </c>
      <c r="J5" s="17">
        <f t="shared" si="1"/>
        <v>700</v>
      </c>
      <c r="K5" s="17">
        <f t="shared" si="1"/>
        <v>600</v>
      </c>
      <c r="L5" s="17">
        <f t="shared" si="1"/>
        <v>540</v>
      </c>
      <c r="M5" s="17">
        <f t="shared" si="1"/>
        <v>330</v>
      </c>
      <c r="N5" s="20">
        <f t="shared" si="1"/>
        <v>330</v>
      </c>
      <c r="O5" s="52">
        <f>+SUM(C5:N5)</f>
        <v>4520</v>
      </c>
      <c r="Q5" s="51">
        <f t="shared" ref="Q5:T5" si="2">+Q3*Q4</f>
        <v>960</v>
      </c>
      <c r="R5" s="17">
        <f t="shared" si="2"/>
        <v>1350</v>
      </c>
      <c r="S5" s="17">
        <f t="shared" si="2"/>
        <v>3600</v>
      </c>
      <c r="T5" s="20">
        <f t="shared" si="2"/>
        <v>1800</v>
      </c>
      <c r="U5" s="53">
        <f>+SUM(Q5:T5)</f>
        <v>7710</v>
      </c>
    </row>
    <row r="8" spans="1:21" x14ac:dyDescent="0.3">
      <c r="A8" s="54" t="s">
        <v>45</v>
      </c>
      <c r="B8" s="55">
        <v>2.5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4" t="s">
        <v>46</v>
      </c>
      <c r="N8" s="55">
        <v>1</v>
      </c>
      <c r="O8" s="55"/>
      <c r="Q8" s="55"/>
      <c r="R8" s="55"/>
      <c r="S8" s="55"/>
      <c r="T8" s="55"/>
    </row>
    <row r="9" spans="1:21" x14ac:dyDescent="0.3">
      <c r="A9" s="54" t="s">
        <v>47</v>
      </c>
      <c r="B9">
        <f>+C3+D3+E3/2</f>
        <v>255</v>
      </c>
      <c r="M9" s="54" t="s">
        <v>47</v>
      </c>
      <c r="N9" s="56">
        <f>+Q3/3</f>
        <v>106.66666666666667</v>
      </c>
      <c r="O9" s="56"/>
    </row>
    <row r="10" spans="1:21" x14ac:dyDescent="0.3">
      <c r="A10" s="54"/>
    </row>
    <row r="11" spans="1:21" x14ac:dyDescent="0.3">
      <c r="A11" s="54" t="s">
        <v>48</v>
      </c>
      <c r="B11" s="57">
        <f>+O3+N9-B9</f>
        <v>1811.6666666666665</v>
      </c>
    </row>
    <row r="12" spans="1:21" x14ac:dyDescent="0.3">
      <c r="A12" s="54"/>
    </row>
    <row r="13" spans="1:21" x14ac:dyDescent="0.3">
      <c r="A13" s="54" t="s">
        <v>49</v>
      </c>
      <c r="B13" s="58">
        <v>150</v>
      </c>
      <c r="C13" s="58"/>
      <c r="D13" s="58"/>
      <c r="E13" s="58"/>
      <c r="G13" s="58"/>
      <c r="H13" s="58"/>
      <c r="I13" s="58"/>
      <c r="J13" s="59" t="s">
        <v>50</v>
      </c>
      <c r="K13" s="58">
        <v>350</v>
      </c>
      <c r="L13" s="58"/>
      <c r="M13" s="58"/>
      <c r="N13" s="58"/>
      <c r="O13" s="58"/>
      <c r="P13" s="58"/>
      <c r="Q13" s="58"/>
    </row>
    <row r="14" spans="1:21" ht="15" thickBot="1" x14ac:dyDescent="0.35">
      <c r="A14" s="54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1" x14ac:dyDescent="0.3">
      <c r="A15" s="60" t="s">
        <v>51</v>
      </c>
      <c r="B15" s="61"/>
      <c r="C15" s="61">
        <f>+B19</f>
        <v>255</v>
      </c>
      <c r="D15" s="61">
        <f t="shared" ref="D15:N15" si="3">+C19</f>
        <v>305</v>
      </c>
      <c r="E15" s="61">
        <f t="shared" si="3"/>
        <v>355</v>
      </c>
      <c r="F15" s="61">
        <f t="shared" si="3"/>
        <v>395</v>
      </c>
      <c r="G15" s="61">
        <f t="shared" si="3"/>
        <v>425</v>
      </c>
      <c r="H15" s="61">
        <f t="shared" si="3"/>
        <v>425</v>
      </c>
      <c r="I15" s="61">
        <f t="shared" si="3"/>
        <v>395</v>
      </c>
      <c r="J15" s="61">
        <f t="shared" si="3"/>
        <v>295</v>
      </c>
      <c r="K15" s="61">
        <f t="shared" si="3"/>
        <v>95</v>
      </c>
      <c r="L15" s="61">
        <f t="shared" si="3"/>
        <v>45</v>
      </c>
      <c r="M15" s="61">
        <f t="shared" si="3"/>
        <v>15</v>
      </c>
      <c r="N15" s="61">
        <f t="shared" si="3"/>
        <v>55</v>
      </c>
      <c r="O15" s="62"/>
      <c r="P15" s="58"/>
      <c r="Q15" s="58"/>
    </row>
    <row r="16" spans="1:21" x14ac:dyDescent="0.3">
      <c r="A16" s="63" t="s">
        <v>52</v>
      </c>
      <c r="B16" s="64"/>
      <c r="C16" s="64">
        <f>-C3</f>
        <v>-100</v>
      </c>
      <c r="D16" s="64">
        <f t="shared" ref="D16:N16" si="4">-D3</f>
        <v>-100</v>
      </c>
      <c r="E16" s="64">
        <f t="shared" si="4"/>
        <v>-110</v>
      </c>
      <c r="F16" s="64">
        <f t="shared" si="4"/>
        <v>-120</v>
      </c>
      <c r="G16" s="64">
        <f t="shared" si="4"/>
        <v>-150</v>
      </c>
      <c r="H16" s="64">
        <f t="shared" si="4"/>
        <v>-180</v>
      </c>
      <c r="I16" s="64">
        <f t="shared" si="4"/>
        <v>-250</v>
      </c>
      <c r="J16" s="64">
        <f t="shared" si="4"/>
        <v>-350</v>
      </c>
      <c r="K16" s="64">
        <f t="shared" si="4"/>
        <v>-200</v>
      </c>
      <c r="L16" s="64">
        <f t="shared" si="4"/>
        <v>-180</v>
      </c>
      <c r="M16" s="64">
        <f t="shared" si="4"/>
        <v>-110</v>
      </c>
      <c r="N16" s="64">
        <f t="shared" si="4"/>
        <v>-110</v>
      </c>
      <c r="O16" s="65">
        <f>+SUM(C16:N16)</f>
        <v>-1960</v>
      </c>
      <c r="P16" s="58"/>
      <c r="Q16" s="58"/>
    </row>
    <row r="17" spans="1:17" x14ac:dyDescent="0.3">
      <c r="A17" s="63" t="s">
        <v>53</v>
      </c>
      <c r="B17" s="64"/>
      <c r="C17" s="64">
        <v>150</v>
      </c>
      <c r="D17" s="64">
        <v>150</v>
      </c>
      <c r="E17" s="64">
        <v>150</v>
      </c>
      <c r="F17" s="64">
        <v>150</v>
      </c>
      <c r="G17" s="64">
        <v>150</v>
      </c>
      <c r="H17" s="64">
        <v>150</v>
      </c>
      <c r="I17" s="64">
        <v>150</v>
      </c>
      <c r="J17" s="64">
        <v>150</v>
      </c>
      <c r="K17" s="64">
        <v>150</v>
      </c>
      <c r="L17" s="64">
        <v>150</v>
      </c>
      <c r="M17" s="64">
        <v>150</v>
      </c>
      <c r="N17" s="64">
        <v>150</v>
      </c>
      <c r="O17" s="65">
        <f>+SUM(C17:N17)</f>
        <v>1800</v>
      </c>
      <c r="P17" s="58"/>
      <c r="Q17" s="58"/>
    </row>
    <row r="18" spans="1:17" x14ac:dyDescent="0.3">
      <c r="A18" s="66" t="s">
        <v>54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5">
        <f>+SUM(C18:N18)</f>
        <v>0</v>
      </c>
      <c r="P18" s="58"/>
      <c r="Q18" s="58"/>
    </row>
    <row r="19" spans="1:17" ht="15" thickBot="1" x14ac:dyDescent="0.35">
      <c r="A19" s="63" t="s">
        <v>55</v>
      </c>
      <c r="B19" s="64">
        <f>+B9</f>
        <v>255</v>
      </c>
      <c r="C19" s="64">
        <f>+SUM(C15:C18)</f>
        <v>305</v>
      </c>
      <c r="D19" s="64">
        <f t="shared" ref="D19:N19" si="5">+SUM(D15:D18)</f>
        <v>355</v>
      </c>
      <c r="E19" s="64">
        <f t="shared" si="5"/>
        <v>395</v>
      </c>
      <c r="F19" s="64">
        <f t="shared" si="5"/>
        <v>425</v>
      </c>
      <c r="G19" s="64">
        <f t="shared" si="5"/>
        <v>425</v>
      </c>
      <c r="H19" s="64">
        <f t="shared" si="5"/>
        <v>395</v>
      </c>
      <c r="I19" s="64">
        <f t="shared" si="5"/>
        <v>295</v>
      </c>
      <c r="J19" s="64">
        <f t="shared" si="5"/>
        <v>95</v>
      </c>
      <c r="K19" s="64">
        <f t="shared" si="5"/>
        <v>45</v>
      </c>
      <c r="L19" s="64">
        <f t="shared" si="5"/>
        <v>15</v>
      </c>
      <c r="M19" s="64">
        <f t="shared" si="5"/>
        <v>55</v>
      </c>
      <c r="N19" s="64">
        <f t="shared" si="5"/>
        <v>95</v>
      </c>
      <c r="O19" s="65"/>
      <c r="P19" s="58"/>
      <c r="Q19" s="58"/>
    </row>
    <row r="20" spans="1:17" ht="15" thickBot="1" x14ac:dyDescent="0.35">
      <c r="A20" s="68" t="s">
        <v>56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58"/>
      <c r="Q20" s="58"/>
    </row>
    <row r="21" spans="1:17" x14ac:dyDescent="0.3">
      <c r="A21" s="60" t="s">
        <v>51</v>
      </c>
      <c r="B21" s="61"/>
      <c r="C21" s="61">
        <f>+B25</f>
        <v>255</v>
      </c>
      <c r="D21" s="61">
        <f t="shared" ref="D21:N21" si="6">+C25</f>
        <v>155</v>
      </c>
      <c r="E21" s="61">
        <f t="shared" si="6"/>
        <v>55</v>
      </c>
      <c r="F21" s="61">
        <f t="shared" si="6"/>
        <v>95</v>
      </c>
      <c r="G21" s="61">
        <f t="shared" si="6"/>
        <v>125</v>
      </c>
      <c r="H21" s="61">
        <f t="shared" si="6"/>
        <v>125</v>
      </c>
      <c r="I21" s="61">
        <f t="shared" si="6"/>
        <v>95</v>
      </c>
      <c r="J21" s="61">
        <f t="shared" si="6"/>
        <v>145</v>
      </c>
      <c r="K21" s="61">
        <f t="shared" si="6"/>
        <v>95</v>
      </c>
      <c r="L21" s="61">
        <f t="shared" si="6"/>
        <v>45</v>
      </c>
      <c r="M21" s="61">
        <f t="shared" si="6"/>
        <v>15</v>
      </c>
      <c r="N21" s="61">
        <f t="shared" si="6"/>
        <v>55</v>
      </c>
      <c r="O21" s="62"/>
      <c r="P21" s="58"/>
      <c r="Q21" s="58"/>
    </row>
    <row r="22" spans="1:17" x14ac:dyDescent="0.3">
      <c r="A22" s="63" t="s">
        <v>52</v>
      </c>
      <c r="B22" s="64"/>
      <c r="C22" s="64">
        <f t="shared" ref="C22:N22" si="7">-C3</f>
        <v>-100</v>
      </c>
      <c r="D22" s="64">
        <f t="shared" si="7"/>
        <v>-100</v>
      </c>
      <c r="E22" s="64">
        <f t="shared" si="7"/>
        <v>-110</v>
      </c>
      <c r="F22" s="64">
        <f t="shared" si="7"/>
        <v>-120</v>
      </c>
      <c r="G22" s="64">
        <f t="shared" si="7"/>
        <v>-150</v>
      </c>
      <c r="H22" s="64">
        <f t="shared" si="7"/>
        <v>-180</v>
      </c>
      <c r="I22" s="64">
        <f t="shared" si="7"/>
        <v>-250</v>
      </c>
      <c r="J22" s="64">
        <f t="shared" si="7"/>
        <v>-350</v>
      </c>
      <c r="K22" s="64">
        <f t="shared" si="7"/>
        <v>-200</v>
      </c>
      <c r="L22" s="64">
        <f t="shared" si="7"/>
        <v>-180</v>
      </c>
      <c r="M22" s="64">
        <f t="shared" si="7"/>
        <v>-110</v>
      </c>
      <c r="N22" s="64">
        <f t="shared" si="7"/>
        <v>-110</v>
      </c>
      <c r="O22" s="65">
        <f>+SUM(C22:N22)</f>
        <v>-1960</v>
      </c>
      <c r="P22" s="58"/>
      <c r="Q22" s="58"/>
    </row>
    <row r="23" spans="1:17" x14ac:dyDescent="0.3">
      <c r="A23" s="63" t="s">
        <v>53</v>
      </c>
      <c r="B23" s="64"/>
      <c r="C23" s="64"/>
      <c r="D23" s="64"/>
      <c r="E23" s="64">
        <v>150</v>
      </c>
      <c r="F23" s="64">
        <v>150</v>
      </c>
      <c r="G23" s="64">
        <v>150</v>
      </c>
      <c r="H23" s="64">
        <v>150</v>
      </c>
      <c r="I23" s="64">
        <f>150*2</f>
        <v>300</v>
      </c>
      <c r="J23" s="64">
        <f>150*2</f>
        <v>300</v>
      </c>
      <c r="K23" s="64">
        <v>150</v>
      </c>
      <c r="L23" s="64">
        <v>150</v>
      </c>
      <c r="M23" s="64">
        <v>150</v>
      </c>
      <c r="N23" s="64">
        <v>150</v>
      </c>
      <c r="O23" s="65">
        <f>+SUM(C23:N23)</f>
        <v>1800</v>
      </c>
      <c r="P23" s="58"/>
      <c r="Q23" s="58"/>
    </row>
    <row r="24" spans="1:17" x14ac:dyDescent="0.3">
      <c r="A24" s="66" t="s">
        <v>54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5">
        <f>+SUM(C24:N24)</f>
        <v>0</v>
      </c>
      <c r="P24" s="58"/>
      <c r="Q24" s="58"/>
    </row>
    <row r="25" spans="1:17" ht="15" thickBot="1" x14ac:dyDescent="0.35">
      <c r="A25" s="63" t="s">
        <v>55</v>
      </c>
      <c r="B25" s="64">
        <f>+B9</f>
        <v>255</v>
      </c>
      <c r="C25" s="64">
        <f>+SUM(C21:C24)</f>
        <v>155</v>
      </c>
      <c r="D25" s="64">
        <f t="shared" ref="D25:N25" si="8">+SUM(D21:D24)</f>
        <v>55</v>
      </c>
      <c r="E25" s="64">
        <f t="shared" si="8"/>
        <v>95</v>
      </c>
      <c r="F25" s="64">
        <f t="shared" si="8"/>
        <v>125</v>
      </c>
      <c r="G25" s="64">
        <f t="shared" si="8"/>
        <v>125</v>
      </c>
      <c r="H25" s="64">
        <f t="shared" si="8"/>
        <v>95</v>
      </c>
      <c r="I25" s="64">
        <f t="shared" si="8"/>
        <v>145</v>
      </c>
      <c r="J25" s="64">
        <f t="shared" si="8"/>
        <v>95</v>
      </c>
      <c r="K25" s="64">
        <f t="shared" si="8"/>
        <v>45</v>
      </c>
      <c r="L25" s="64">
        <f t="shared" si="8"/>
        <v>15</v>
      </c>
      <c r="M25" s="64">
        <f t="shared" si="8"/>
        <v>55</v>
      </c>
      <c r="N25" s="64">
        <f t="shared" si="8"/>
        <v>95</v>
      </c>
      <c r="O25" s="65"/>
    </row>
    <row r="26" spans="1:17" ht="15" thickBot="1" x14ac:dyDescent="0.35">
      <c r="A26" s="68" t="s">
        <v>57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7" x14ac:dyDescent="0.3">
      <c r="A27" s="60" t="s">
        <v>51</v>
      </c>
      <c r="B27" s="61"/>
      <c r="C27" s="61">
        <f>+B31</f>
        <v>255</v>
      </c>
      <c r="D27" s="61">
        <f t="shared" ref="D27:N27" si="9">+C31</f>
        <v>155</v>
      </c>
      <c r="E27" s="61">
        <f t="shared" si="9"/>
        <v>205</v>
      </c>
      <c r="F27" s="61">
        <f t="shared" si="9"/>
        <v>245</v>
      </c>
      <c r="G27" s="61">
        <f t="shared" si="9"/>
        <v>275</v>
      </c>
      <c r="H27" s="61">
        <f t="shared" si="9"/>
        <v>275</v>
      </c>
      <c r="I27" s="61">
        <f t="shared" si="9"/>
        <v>245</v>
      </c>
      <c r="J27" s="61">
        <f t="shared" si="9"/>
        <v>145</v>
      </c>
      <c r="K27" s="61">
        <f t="shared" si="9"/>
        <v>55</v>
      </c>
      <c r="L27" s="61">
        <f t="shared" si="9"/>
        <v>105</v>
      </c>
      <c r="M27" s="61">
        <f t="shared" si="9"/>
        <v>75</v>
      </c>
      <c r="N27" s="61">
        <f t="shared" si="9"/>
        <v>115</v>
      </c>
      <c r="O27" s="62"/>
    </row>
    <row r="28" spans="1:17" x14ac:dyDescent="0.3">
      <c r="A28" s="63" t="s">
        <v>52</v>
      </c>
      <c r="B28" s="64"/>
      <c r="C28" s="64">
        <f t="shared" ref="C28:N28" si="10">-C3</f>
        <v>-100</v>
      </c>
      <c r="D28" s="64">
        <f t="shared" si="10"/>
        <v>-100</v>
      </c>
      <c r="E28" s="64">
        <f t="shared" si="10"/>
        <v>-110</v>
      </c>
      <c r="F28" s="64">
        <f t="shared" si="10"/>
        <v>-120</v>
      </c>
      <c r="G28" s="64">
        <f t="shared" si="10"/>
        <v>-150</v>
      </c>
      <c r="H28" s="64">
        <f t="shared" si="10"/>
        <v>-180</v>
      </c>
      <c r="I28" s="64">
        <f t="shared" si="10"/>
        <v>-250</v>
      </c>
      <c r="J28" s="64">
        <f t="shared" si="10"/>
        <v>-350</v>
      </c>
      <c r="K28" s="64">
        <f t="shared" si="10"/>
        <v>-200</v>
      </c>
      <c r="L28" s="64">
        <f t="shared" si="10"/>
        <v>-180</v>
      </c>
      <c r="M28" s="64">
        <f t="shared" si="10"/>
        <v>-110</v>
      </c>
      <c r="N28" s="64">
        <f t="shared" si="10"/>
        <v>-110</v>
      </c>
      <c r="O28" s="65">
        <f>+SUM(C28:N28)</f>
        <v>-1960</v>
      </c>
    </row>
    <row r="29" spans="1:17" x14ac:dyDescent="0.3">
      <c r="A29" s="63" t="s">
        <v>53</v>
      </c>
      <c r="B29" s="64"/>
      <c r="C29" s="64"/>
      <c r="D29" s="64">
        <v>150</v>
      </c>
      <c r="E29" s="64">
        <v>150</v>
      </c>
      <c r="F29" s="64">
        <v>150</v>
      </c>
      <c r="G29" s="64">
        <v>150</v>
      </c>
      <c r="H29" s="64">
        <v>150</v>
      </c>
      <c r="I29" s="64">
        <v>150</v>
      </c>
      <c r="J29" s="64">
        <v>150</v>
      </c>
      <c r="K29" s="64">
        <v>150</v>
      </c>
      <c r="L29" s="64">
        <v>150</v>
      </c>
      <c r="M29" s="64">
        <v>150</v>
      </c>
      <c r="N29" s="64">
        <v>150</v>
      </c>
      <c r="O29" s="65">
        <f>+SUM(C29:N29)</f>
        <v>1650</v>
      </c>
    </row>
    <row r="30" spans="1:17" x14ac:dyDescent="0.3">
      <c r="A30" s="66" t="s">
        <v>54</v>
      </c>
      <c r="B30" s="67"/>
      <c r="C30" s="67"/>
      <c r="D30" s="67"/>
      <c r="E30" s="67"/>
      <c r="F30" s="67"/>
      <c r="G30" s="67"/>
      <c r="H30" s="67"/>
      <c r="I30" s="67"/>
      <c r="J30" s="67">
        <v>110</v>
      </c>
      <c r="K30" s="67">
        <v>100</v>
      </c>
      <c r="L30" s="67"/>
      <c r="M30" s="67"/>
      <c r="N30" s="67"/>
      <c r="O30" s="65">
        <f>+SUM(C30:N30)</f>
        <v>210</v>
      </c>
    </row>
    <row r="31" spans="1:17" ht="15" thickBot="1" x14ac:dyDescent="0.35">
      <c r="A31" s="63" t="s">
        <v>55</v>
      </c>
      <c r="B31" s="64">
        <f>+B9</f>
        <v>255</v>
      </c>
      <c r="C31" s="64">
        <f>+SUM(C27:C30)</f>
        <v>155</v>
      </c>
      <c r="D31" s="64">
        <f t="shared" ref="D31:N31" si="11">+SUM(D27:D30)</f>
        <v>205</v>
      </c>
      <c r="E31" s="64">
        <f t="shared" si="11"/>
        <v>245</v>
      </c>
      <c r="F31" s="64">
        <f t="shared" si="11"/>
        <v>275</v>
      </c>
      <c r="G31" s="64">
        <f t="shared" si="11"/>
        <v>275</v>
      </c>
      <c r="H31" s="64">
        <f t="shared" si="11"/>
        <v>245</v>
      </c>
      <c r="I31" s="64">
        <f t="shared" si="11"/>
        <v>145</v>
      </c>
      <c r="J31" s="64">
        <f t="shared" si="11"/>
        <v>55</v>
      </c>
      <c r="K31" s="64">
        <f t="shared" si="11"/>
        <v>105</v>
      </c>
      <c r="L31" s="64">
        <f t="shared" si="11"/>
        <v>75</v>
      </c>
      <c r="M31" s="64">
        <f t="shared" si="11"/>
        <v>115</v>
      </c>
      <c r="N31" s="64">
        <f t="shared" si="11"/>
        <v>155</v>
      </c>
      <c r="O31" s="65"/>
    </row>
    <row r="32" spans="1:17" ht="15" thickBot="1" x14ac:dyDescent="0.35">
      <c r="A32" s="68" t="s">
        <v>58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</row>
    <row r="33" spans="1:1" x14ac:dyDescent="0.3">
      <c r="A33" s="54"/>
    </row>
    <row r="34" spans="1:1" x14ac:dyDescent="0.3">
      <c r="A34" s="54"/>
    </row>
    <row r="35" spans="1:1" x14ac:dyDescent="0.3">
      <c r="A35" s="54"/>
    </row>
    <row r="36" spans="1:1" x14ac:dyDescent="0.3">
      <c r="A36" s="54"/>
    </row>
  </sheetData>
  <mergeCells count="3">
    <mergeCell ref="C1:O1"/>
    <mergeCell ref="Q1:U1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commerciale</vt:lpstr>
      <vt:lpstr>budget scorte prodotti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 Catenma</dc:creator>
  <cp:lastModifiedBy>Massi Catenma</cp:lastModifiedBy>
  <dcterms:created xsi:type="dcterms:W3CDTF">2023-03-14T06:13:47Z</dcterms:created>
  <dcterms:modified xsi:type="dcterms:W3CDTF">2023-05-01T13:21:13Z</dcterms:modified>
</cp:coreProperties>
</file>