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oli\Dropbox\UNIVERSITA\PARTHENOPE\sistemi informativi contabili e di controllo 2022-2023\esercizi allocazione dei costi\"/>
    </mc:Choice>
  </mc:AlternateContent>
  <bookViews>
    <workbookView xWindow="240" yWindow="50" windowWidth="20120" windowHeight="8000"/>
  </bookViews>
  <sheets>
    <sheet name="CASO OTTONELLO TESTO" sheetId="1" r:id="rId1"/>
    <sheet name="CASO OTTONELLO Soluzione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K13" i="2" l="1"/>
  <c r="K14" i="2"/>
  <c r="K6" i="2" l="1"/>
  <c r="L6" i="2"/>
  <c r="M6" i="2"/>
  <c r="N6" i="2"/>
  <c r="O6" i="2"/>
  <c r="R6" i="2"/>
  <c r="K7" i="2"/>
  <c r="L5" i="2"/>
  <c r="M5" i="2"/>
  <c r="N5" i="2"/>
  <c r="O5" i="2"/>
  <c r="K5" i="2"/>
  <c r="L8" i="2"/>
  <c r="M8" i="2"/>
  <c r="N8" i="2"/>
  <c r="O8" i="2"/>
  <c r="K8" i="2"/>
  <c r="L7" i="2"/>
  <c r="M7" i="2"/>
  <c r="N7" i="2"/>
  <c r="O7" i="2"/>
  <c r="K4" i="2"/>
  <c r="L4" i="2"/>
  <c r="M4" i="2"/>
  <c r="N4" i="2"/>
  <c r="O4" i="2"/>
  <c r="K3" i="2"/>
  <c r="L3" i="2"/>
  <c r="M3" i="2"/>
  <c r="N3" i="2"/>
  <c r="O3" i="2"/>
  <c r="R3" i="2"/>
  <c r="R7" i="2" l="1"/>
  <c r="O14" i="2"/>
  <c r="L14" i="2"/>
  <c r="M14" i="2"/>
  <c r="N14" i="2"/>
  <c r="R5" i="2"/>
  <c r="H14" i="2"/>
  <c r="R4" i="2" s="1"/>
  <c r="H15" i="2"/>
  <c r="H13" i="2"/>
  <c r="R8" i="2" s="1"/>
  <c r="L13" i="2"/>
  <c r="M13" i="2"/>
  <c r="N13" i="2"/>
  <c r="O13" i="2"/>
  <c r="O10" i="2"/>
  <c r="O16" i="2" s="1"/>
  <c r="N10" i="2" l="1"/>
  <c r="N16" i="2" s="1"/>
  <c r="M10" i="2"/>
  <c r="M16" i="2" s="1"/>
  <c r="K10" i="2"/>
  <c r="K16" i="2" s="1"/>
  <c r="L10" i="2"/>
  <c r="L16" i="2" s="1"/>
</calcChain>
</file>

<file path=xl/comments1.xml><?xml version="1.0" encoding="utf-8"?>
<comments xmlns="http://schemas.openxmlformats.org/spreadsheetml/2006/main">
  <authors>
    <author>PC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12.800/6000+3600+1200+800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costo orario mod * totale ore mod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costi indiretti 35.300 + costi diretti mod 12.160</t>
        </r>
      </text>
    </comment>
  </commentList>
</comments>
</file>

<file path=xl/sharedStrings.xml><?xml version="1.0" encoding="utf-8"?>
<sst xmlns="http://schemas.openxmlformats.org/spreadsheetml/2006/main" count="65" uniqueCount="30">
  <si>
    <t>Totale (€)</t>
  </si>
  <si>
    <t>Affitto fabbricato</t>
  </si>
  <si>
    <t>Assicurazione macchinari</t>
  </si>
  <si>
    <t>Spese telefoniche</t>
  </si>
  <si>
    <t>Ammortamenti</t>
  </si>
  <si>
    <t>Stipendi</t>
  </si>
  <si>
    <t>Energia elettrica</t>
  </si>
  <si>
    <t>Totale</t>
  </si>
  <si>
    <t>COSTI INDIRETTI</t>
  </si>
  <si>
    <t>Linea A</t>
  </si>
  <si>
    <t>Linea B</t>
  </si>
  <si>
    <t>Linea C</t>
  </si>
  <si>
    <t>Linea D</t>
  </si>
  <si>
    <t>Linea E</t>
  </si>
  <si>
    <t>Valore macchinari (€000)</t>
  </si>
  <si>
    <t>Ore di manodopera diretta</t>
  </si>
  <si>
    <t>Costo  orario della manodopera diretta (€/h)</t>
  </si>
  <si>
    <t>BASE DI ALLOCAZIONE</t>
  </si>
  <si>
    <t>COFFICIENTE DI ALLOCAZIONE</t>
  </si>
  <si>
    <r>
      <t>Superficie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</si>
  <si>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Totale costi indiretti per linea</t>
  </si>
  <si>
    <r>
      <t>Superficie (m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</si>
  <si>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Totale costi diretti per linea</t>
  </si>
  <si>
    <t>MOD diretta</t>
  </si>
  <si>
    <t>Costo pieno</t>
  </si>
  <si>
    <t>DATI GENERALI</t>
  </si>
  <si>
    <t>materiali</t>
  </si>
  <si>
    <t>Unità prodotte</t>
  </si>
  <si>
    <t>Costo materiali per unità</t>
  </si>
  <si>
    <t>Superficie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</si>
</sst>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/>
      <top/>
      <bottom style="thick">
        <color theme="4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0" fillId="0" borderId="0" xfId="0" applyFill="1"/>
    <xf numFmtId="3" fontId="6" fillId="0" borderId="0" xfId="0" applyNumberFormat="1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top" wrapText="1"/>
    </xf>
    <xf numFmtId="0" fontId="13" fillId="0" borderId="0" xfId="0" applyFont="1"/>
    <xf numFmtId="0" fontId="12" fillId="0" borderId="0" xfId="0" applyFont="1" applyFill="1" applyBorder="1" applyAlignment="1">
      <alignment vertical="top" wrapText="1"/>
    </xf>
    <xf numFmtId="0" fontId="12" fillId="0" borderId="0" xfId="0" applyFont="1"/>
    <xf numFmtId="0" fontId="12" fillId="0" borderId="0" xfId="0" applyFont="1" applyFill="1"/>
    <xf numFmtId="3" fontId="12" fillId="0" borderId="0" xfId="0" applyNumberFormat="1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602455</xdr:colOff>
      <xdr:row>1</xdr:row>
      <xdr:rowOff>0</xdr:rowOff>
    </xdr:from>
    <xdr:to>
      <xdr:col>10</xdr:col>
      <xdr:colOff>297656</xdr:colOff>
      <xdr:row>4</xdr:row>
      <xdr:rowOff>85725</xdr:rowOff>
    </xdr:to>
    <xdr:sp macro="" textlink="">
      <xdr:nvSpPr>
        <xdr:cNvPr id="2" name="CasellaDiTesto 1"/>
        <xdr:cNvSpPr txBox="1"/>
      </xdr:nvSpPr>
      <xdr:spPr>
        <a:xfrm>
          <a:off x="602455" y="95250"/>
          <a:ext cx="7505701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>
              <a:solidFill>
                <a:schemeClr val="dk1"/>
              </a:solidFill>
              <a:latin typeface="+mn-lt"/>
              <a:ea typeface="+mn-ea"/>
              <a:cs typeface="+mn-cs"/>
            </a:rPr>
            <a:t>CASO OTTONELLO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L’azienda Ottonello produce complementi d’arredo destinati alle aziende e ha 5 linee di prodotti. I costi  indiretti ammontano a :</a:t>
          </a:r>
        </a:p>
        <a:p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  <xdr:twoCellAnchor>
    <xdr:from>
      <xdr:col>0</xdr:col>
      <xdr:colOff>576262</xdr:colOff>
      <xdr:row>29</xdr:row>
      <xdr:rowOff>80963</xdr:rowOff>
    </xdr:from>
    <xdr:to>
      <xdr:col>9</xdr:col>
      <xdr:colOff>555625</xdr:colOff>
      <xdr:row>36</xdr:row>
      <xdr:rowOff>119062</xdr:rowOff>
    </xdr:to>
    <xdr:sp macro="" textlink="">
      <xdr:nvSpPr>
        <xdr:cNvPr id="3" name="CasellaDiTesto 2"/>
        <xdr:cNvSpPr txBox="1"/>
      </xdr:nvSpPr>
      <xdr:spPr>
        <a:xfrm>
          <a:off x="576262" y="6065838"/>
          <a:ext cx="7448551" cy="1316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Al ragioniere dello stabilimento viene chiesto l’ammontare del costo pieno per ciascuna linea di prodotti. Per l’allocazione dei costi indiretti si tiene conto delle seguenti basi di allocazioni: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per il costo di affitto e per le spese energetiche considera la superficie dedicata alla lavorazione di ciascuna linea di prodotti 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per l’assicurazione dei macchinari e per il loro ammortamento considera il loro valore contabile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per le spese telefoniche considera la superficie dedicata alla lavorazione di ciascuna linea di prodotti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per gli stipendi considera le ore di mod diretta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Calcolare il costo pieno per ciascuna linea. </a:t>
          </a: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7"/>
  <sheetViews>
    <sheetView tabSelected="1" zoomScale="80" zoomScaleNormal="80" workbookViewId="0">
      <selection activeCell="C9" sqref="C9"/>
    </sheetView>
  </sheetViews>
  <sheetFormatPr defaultRowHeight="14.5" x14ac:dyDescent="0.35"/>
  <cols>
    <col min="2" max="2" width="3.81640625" customWidth="1"/>
    <col min="3" max="3" width="52.1796875" customWidth="1"/>
    <col min="4" max="4" width="31.26953125" customWidth="1"/>
    <col min="5" max="5" width="14" customWidth="1"/>
    <col min="6" max="6" width="12.453125" customWidth="1"/>
    <col min="7" max="7" width="12.1796875" customWidth="1"/>
    <col min="8" max="8" width="12.6328125" customWidth="1"/>
  </cols>
  <sheetData>
    <row r="1" spans="3:9" ht="7.5" customHeight="1" x14ac:dyDescent="0.35"/>
    <row r="2" spans="3:9" hidden="1" x14ac:dyDescent="0.35"/>
    <row r="3" spans="3:9" x14ac:dyDescent="0.35">
      <c r="C3" s="1"/>
    </row>
    <row r="6" spans="3:9" ht="16.5" customHeight="1" thickBot="1" x14ac:dyDescent="0.4">
      <c r="D6" s="16"/>
      <c r="E6" s="16" t="s">
        <v>0</v>
      </c>
      <c r="F6" s="17"/>
    </row>
    <row r="7" spans="3:9" ht="20.25" customHeight="1" thickTop="1" x14ac:dyDescent="0.35">
      <c r="D7" s="18" t="s">
        <v>1</v>
      </c>
      <c r="E7" s="18">
        <v>12800</v>
      </c>
      <c r="F7" s="17"/>
    </row>
    <row r="8" spans="3:9" ht="24" customHeight="1" x14ac:dyDescent="0.35">
      <c r="D8" s="18" t="s">
        <v>2</v>
      </c>
      <c r="E8" s="18">
        <v>6000</v>
      </c>
      <c r="F8" s="17"/>
    </row>
    <row r="9" spans="3:9" ht="30" x14ac:dyDescent="0.35">
      <c r="D9" s="18" t="s">
        <v>3</v>
      </c>
      <c r="E9" s="18">
        <v>3200</v>
      </c>
      <c r="F9" s="17"/>
    </row>
    <row r="10" spans="3:9" ht="15.5" x14ac:dyDescent="0.35">
      <c r="D10" s="18" t="s">
        <v>4</v>
      </c>
      <c r="E10" s="18">
        <v>18000</v>
      </c>
      <c r="F10" s="17"/>
    </row>
    <row r="11" spans="3:9" ht="15.5" x14ac:dyDescent="0.35">
      <c r="D11" s="18" t="s">
        <v>5</v>
      </c>
      <c r="E11" s="18">
        <v>24000</v>
      </c>
      <c r="F11" s="17"/>
    </row>
    <row r="12" spans="3:9" ht="30.5" thickBot="1" x14ac:dyDescent="0.4">
      <c r="D12" s="16" t="s">
        <v>6</v>
      </c>
      <c r="E12" s="16">
        <v>6400</v>
      </c>
      <c r="F12" s="17"/>
    </row>
    <row r="13" spans="3:9" ht="20.25" customHeight="1" thickTop="1" x14ac:dyDescent="0.35">
      <c r="D13" s="18" t="s">
        <v>7</v>
      </c>
      <c r="E13" s="18">
        <v>70400</v>
      </c>
      <c r="F13" s="17"/>
    </row>
    <row r="15" spans="3:9" ht="14" customHeight="1" x14ac:dyDescent="0.35"/>
    <row r="16" spans="3:9" ht="20" hidden="1" customHeight="1" x14ac:dyDescent="0.35">
      <c r="I16" s="2"/>
    </row>
    <row r="17" spans="3:9" ht="9" hidden="1" customHeight="1" x14ac:dyDescent="0.35">
      <c r="I17" s="2"/>
    </row>
    <row r="18" spans="3:9" hidden="1" x14ac:dyDescent="0.35">
      <c r="I18" s="2"/>
    </row>
    <row r="19" spans="3:9" hidden="1" x14ac:dyDescent="0.35">
      <c r="I19" s="2"/>
    </row>
    <row r="20" spans="3:9" ht="45" hidden="1" customHeight="1" x14ac:dyDescent="0.35">
      <c r="I20" s="2"/>
    </row>
    <row r="21" spans="3:9" ht="15.5" x14ac:dyDescent="0.35">
      <c r="C21" s="19"/>
      <c r="D21" s="20" t="s">
        <v>9</v>
      </c>
      <c r="E21" s="20" t="s">
        <v>10</v>
      </c>
      <c r="F21" s="20" t="s">
        <v>11</v>
      </c>
      <c r="G21" s="20" t="s">
        <v>12</v>
      </c>
      <c r="H21" s="20" t="s">
        <v>13</v>
      </c>
      <c r="I21" s="2"/>
    </row>
    <row r="22" spans="3:9" ht="15.5" x14ac:dyDescent="0.35">
      <c r="C22" s="19" t="s">
        <v>29</v>
      </c>
      <c r="D22" s="21">
        <v>3000</v>
      </c>
      <c r="E22" s="21">
        <v>1800</v>
      </c>
      <c r="F22" s="20">
        <v>600</v>
      </c>
      <c r="G22" s="20">
        <v>600</v>
      </c>
      <c r="H22" s="20">
        <v>400</v>
      </c>
      <c r="I22" s="2"/>
    </row>
    <row r="23" spans="3:9" ht="15.5" x14ac:dyDescent="0.35">
      <c r="C23" s="19" t="s">
        <v>14</v>
      </c>
      <c r="D23" s="20">
        <v>24</v>
      </c>
      <c r="E23" s="20">
        <v>10</v>
      </c>
      <c r="F23" s="20">
        <v>8</v>
      </c>
      <c r="G23" s="20">
        <v>4</v>
      </c>
      <c r="H23" s="20">
        <v>2</v>
      </c>
      <c r="I23" s="2"/>
    </row>
    <row r="24" spans="3:9" ht="15.5" x14ac:dyDescent="0.35">
      <c r="C24" s="19" t="s">
        <v>15</v>
      </c>
      <c r="D24" s="21">
        <v>3200</v>
      </c>
      <c r="E24" s="21">
        <v>1800</v>
      </c>
      <c r="F24" s="21">
        <v>1000</v>
      </c>
      <c r="G24" s="20">
        <v>500</v>
      </c>
      <c r="H24" s="20">
        <v>600</v>
      </c>
      <c r="I24" s="2"/>
    </row>
    <row r="25" spans="3:9" ht="15.5" x14ac:dyDescent="0.35">
      <c r="C25" s="19" t="s">
        <v>16</v>
      </c>
      <c r="D25" s="19">
        <v>3.8</v>
      </c>
      <c r="E25" s="19">
        <v>3.5</v>
      </c>
      <c r="F25" s="19">
        <v>3.4</v>
      </c>
      <c r="G25" s="19">
        <v>3</v>
      </c>
      <c r="H25" s="19">
        <v>3</v>
      </c>
    </row>
    <row r="26" spans="3:9" ht="15.5" x14ac:dyDescent="0.35">
      <c r="C26" s="19" t="s">
        <v>28</v>
      </c>
      <c r="D26" s="19">
        <v>10</v>
      </c>
      <c r="E26" s="19">
        <v>15</v>
      </c>
      <c r="F26" s="19">
        <v>13</v>
      </c>
      <c r="G26" s="19">
        <v>12</v>
      </c>
      <c r="H26" s="19">
        <v>20</v>
      </c>
    </row>
    <row r="27" spans="3:9" ht="15.5" x14ac:dyDescent="0.35">
      <c r="C27" s="19" t="s">
        <v>27</v>
      </c>
      <c r="D27" s="19">
        <v>100</v>
      </c>
      <c r="E27" s="19">
        <v>200</v>
      </c>
      <c r="F27" s="19">
        <v>300</v>
      </c>
      <c r="G27" s="19">
        <v>400</v>
      </c>
      <c r="H27" s="19">
        <v>500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9"/>
  <sheetViews>
    <sheetView topLeftCell="G4" zoomScale="120" zoomScaleNormal="120" workbookViewId="0">
      <selection activeCell="Q14" sqref="Q14"/>
    </sheetView>
  </sheetViews>
  <sheetFormatPr defaultColWidth="9.1796875" defaultRowHeight="13" x14ac:dyDescent="0.35"/>
  <cols>
    <col min="1" max="1" width="1.54296875" style="4" customWidth="1"/>
    <col min="2" max="2" width="22.7265625" style="4" customWidth="1"/>
    <col min="3" max="3" width="9.81640625" style="4" customWidth="1"/>
    <col min="4" max="8" width="9.1796875" style="4"/>
    <col min="9" max="9" width="2.26953125" style="4" customWidth="1"/>
    <col min="10" max="10" width="16.54296875" style="4" customWidth="1"/>
    <col min="11" max="14" width="9.1796875" style="4"/>
    <col min="15" max="15" width="8.453125" style="4" customWidth="1"/>
    <col min="16" max="16" width="2.26953125" style="4" customWidth="1"/>
    <col min="17" max="17" width="18.81640625" style="4" customWidth="1"/>
    <col min="18" max="18" width="11.81640625" style="4" customWidth="1"/>
    <col min="19" max="19" width="14.453125" style="4" bestFit="1" customWidth="1"/>
    <col min="20" max="16384" width="9.1796875" style="4"/>
  </cols>
  <sheetData>
    <row r="2" spans="2:18" ht="25.5" customHeight="1" thickBot="1" x14ac:dyDescent="0.4">
      <c r="B2" s="3" t="s">
        <v>8</v>
      </c>
      <c r="C2" s="3" t="s">
        <v>0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/>
      <c r="Q2" s="5" t="s">
        <v>17</v>
      </c>
      <c r="R2" s="5" t="s">
        <v>18</v>
      </c>
    </row>
    <row r="3" spans="2:18" ht="26.25" customHeight="1" thickTop="1" x14ac:dyDescent="0.35">
      <c r="B3" s="6" t="s">
        <v>1</v>
      </c>
      <c r="C3" s="6">
        <v>12800</v>
      </c>
      <c r="J3" s="6" t="s">
        <v>1</v>
      </c>
      <c r="K3" s="6">
        <f>$R$3*C13</f>
        <v>6000</v>
      </c>
      <c r="L3" s="6">
        <f t="shared" ref="L3:O3" si="0">$R$3*D13</f>
        <v>3600</v>
      </c>
      <c r="M3" s="6">
        <f t="shared" si="0"/>
        <v>1200</v>
      </c>
      <c r="N3" s="6">
        <f t="shared" si="0"/>
        <v>1200</v>
      </c>
      <c r="O3" s="6">
        <f t="shared" si="0"/>
        <v>800</v>
      </c>
      <c r="Q3" s="4" t="s">
        <v>19</v>
      </c>
      <c r="R3" s="4">
        <f>C3/SUM(C13:G13)</f>
        <v>2</v>
      </c>
    </row>
    <row r="4" spans="2:18" ht="27" customHeight="1" x14ac:dyDescent="0.35">
      <c r="B4" s="4" t="s">
        <v>2</v>
      </c>
      <c r="C4" s="4">
        <v>6000</v>
      </c>
      <c r="J4" s="4" t="s">
        <v>2</v>
      </c>
      <c r="K4" s="4">
        <f>$R$4*C14</f>
        <v>3000</v>
      </c>
      <c r="L4" s="4">
        <f t="shared" ref="L4:O4" si="1">$R$4*D14</f>
        <v>1250</v>
      </c>
      <c r="M4" s="4">
        <f t="shared" si="1"/>
        <v>1000</v>
      </c>
      <c r="N4" s="4">
        <f t="shared" si="1"/>
        <v>500</v>
      </c>
      <c r="O4" s="4">
        <f t="shared" si="1"/>
        <v>250</v>
      </c>
      <c r="Q4" s="4" t="s">
        <v>14</v>
      </c>
      <c r="R4" s="4">
        <f>C4/H14</f>
        <v>125</v>
      </c>
    </row>
    <row r="5" spans="2:18" ht="27.75" customHeight="1" x14ac:dyDescent="0.35">
      <c r="B5" s="4" t="s">
        <v>3</v>
      </c>
      <c r="C5" s="4">
        <v>3200</v>
      </c>
      <c r="J5" s="4" t="s">
        <v>3</v>
      </c>
      <c r="K5" s="4">
        <f>$R$5*C13</f>
        <v>1500</v>
      </c>
      <c r="L5" s="4">
        <f t="shared" ref="L5:O5" si="2">$R$5*D13</f>
        <v>900</v>
      </c>
      <c r="M5" s="4">
        <f t="shared" si="2"/>
        <v>300</v>
      </c>
      <c r="N5" s="4">
        <f t="shared" si="2"/>
        <v>300</v>
      </c>
      <c r="O5" s="4">
        <f t="shared" si="2"/>
        <v>200</v>
      </c>
      <c r="Q5" s="4" t="s">
        <v>19</v>
      </c>
      <c r="R5" s="4">
        <f>C5/H13</f>
        <v>0.5</v>
      </c>
    </row>
    <row r="6" spans="2:18" ht="27" customHeight="1" x14ac:dyDescent="0.35">
      <c r="B6" s="4" t="s">
        <v>4</v>
      </c>
      <c r="C6" s="4">
        <v>18000</v>
      </c>
      <c r="J6" s="4" t="s">
        <v>4</v>
      </c>
      <c r="K6" s="4">
        <f>$R$6*C14</f>
        <v>9000</v>
      </c>
      <c r="L6" s="4">
        <f t="shared" ref="L6:O6" si="3">$R$6*D14</f>
        <v>3750</v>
      </c>
      <c r="M6" s="4">
        <f t="shared" si="3"/>
        <v>3000</v>
      </c>
      <c r="N6" s="4">
        <f t="shared" si="3"/>
        <v>1500</v>
      </c>
      <c r="O6" s="4">
        <f t="shared" si="3"/>
        <v>750</v>
      </c>
      <c r="Q6" s="4" t="s">
        <v>14</v>
      </c>
      <c r="R6" s="4">
        <f>C6/H14</f>
        <v>375</v>
      </c>
    </row>
    <row r="7" spans="2:18" ht="27.75" customHeight="1" x14ac:dyDescent="0.35">
      <c r="B7" s="4" t="s">
        <v>5</v>
      </c>
      <c r="C7" s="4">
        <v>24000</v>
      </c>
      <c r="J7" s="4" t="s">
        <v>5</v>
      </c>
      <c r="K7" s="4">
        <f>$R$7*C15</f>
        <v>10816.901408450703</v>
      </c>
      <c r="L7" s="4">
        <f t="shared" ref="L7:O7" si="4">$R$7*D15</f>
        <v>6084.5070422535209</v>
      </c>
      <c r="M7" s="4">
        <f t="shared" si="4"/>
        <v>3380.2816901408451</v>
      </c>
      <c r="N7" s="4">
        <f t="shared" si="4"/>
        <v>1690.1408450704225</v>
      </c>
      <c r="O7" s="4">
        <f t="shared" si="4"/>
        <v>2028.1690140845069</v>
      </c>
      <c r="Q7" s="4" t="s">
        <v>15</v>
      </c>
      <c r="R7" s="4">
        <f>C7/H15</f>
        <v>3.380281690140845</v>
      </c>
    </row>
    <row r="8" spans="2:18" ht="28.5" customHeight="1" thickBot="1" x14ac:dyDescent="0.4">
      <c r="B8" s="7" t="s">
        <v>6</v>
      </c>
      <c r="C8" s="7">
        <v>6400</v>
      </c>
      <c r="J8" s="4" t="s">
        <v>6</v>
      </c>
      <c r="K8" s="4">
        <f>$R$8*C13</f>
        <v>3000</v>
      </c>
      <c r="L8" s="4">
        <f t="shared" ref="L8:O8" si="5">$R$8*D13</f>
        <v>1800</v>
      </c>
      <c r="M8" s="4">
        <f t="shared" si="5"/>
        <v>600</v>
      </c>
      <c r="N8" s="4">
        <f t="shared" si="5"/>
        <v>600</v>
      </c>
      <c r="O8" s="4">
        <f t="shared" si="5"/>
        <v>400</v>
      </c>
      <c r="Q8" s="4" t="s">
        <v>19</v>
      </c>
      <c r="R8" s="4">
        <f>C8/H13</f>
        <v>1</v>
      </c>
    </row>
    <row r="9" spans="2:18" ht="23.25" customHeight="1" thickTop="1" x14ac:dyDescent="0.35">
      <c r="B9" s="8" t="s">
        <v>7</v>
      </c>
      <c r="C9" s="3">
        <v>70400</v>
      </c>
      <c r="J9" s="6"/>
      <c r="K9" s="6"/>
      <c r="L9" s="6"/>
      <c r="M9" s="6"/>
      <c r="N9" s="6"/>
      <c r="O9" s="6"/>
    </row>
    <row r="10" spans="2:18" ht="24.75" customHeight="1" x14ac:dyDescent="0.35">
      <c r="J10" s="3" t="s">
        <v>20</v>
      </c>
      <c r="K10" s="4">
        <f>SUM(K3:K8)</f>
        <v>33316.901408450707</v>
      </c>
      <c r="L10" s="4">
        <f t="shared" ref="L10:O10" si="6">SUM(L3:L8)</f>
        <v>17384.507042253521</v>
      </c>
      <c r="M10" s="4">
        <f t="shared" si="6"/>
        <v>9480.2816901408441</v>
      </c>
      <c r="N10" s="4">
        <f t="shared" si="6"/>
        <v>5790.1408450704221</v>
      </c>
      <c r="O10" s="4">
        <f t="shared" si="6"/>
        <v>4428.1690140845067</v>
      </c>
    </row>
    <row r="12" spans="2:18" ht="26.5" thickBot="1" x14ac:dyDescent="0.4">
      <c r="B12" s="9" t="s">
        <v>25</v>
      </c>
      <c r="C12" s="9" t="s">
        <v>9</v>
      </c>
      <c r="D12" s="9" t="s">
        <v>10</v>
      </c>
      <c r="E12" s="9" t="s">
        <v>11</v>
      </c>
      <c r="F12" s="9" t="s">
        <v>12</v>
      </c>
      <c r="G12" s="9" t="s">
        <v>13</v>
      </c>
      <c r="H12" s="3" t="s">
        <v>7</v>
      </c>
      <c r="J12" s="3" t="s">
        <v>22</v>
      </c>
    </row>
    <row r="13" spans="2:18" s="12" customFormat="1" ht="21.75" customHeight="1" thickTop="1" x14ac:dyDescent="0.35">
      <c r="B13" s="10" t="s">
        <v>21</v>
      </c>
      <c r="C13" s="10">
        <v>3000</v>
      </c>
      <c r="D13" s="10">
        <v>1800</v>
      </c>
      <c r="E13" s="10">
        <v>600</v>
      </c>
      <c r="F13" s="10">
        <v>600</v>
      </c>
      <c r="G13" s="10">
        <v>400</v>
      </c>
      <c r="H13" s="11">
        <f>SUM(C13:G13)</f>
        <v>6400</v>
      </c>
      <c r="J13" s="10" t="s">
        <v>23</v>
      </c>
      <c r="K13" s="10">
        <f>C15*C16</f>
        <v>12160</v>
      </c>
      <c r="L13" s="10">
        <f t="shared" ref="L13:O13" si="7">D15*D16</f>
        <v>6300</v>
      </c>
      <c r="M13" s="10">
        <f t="shared" si="7"/>
        <v>3400</v>
      </c>
      <c r="N13" s="10">
        <f t="shared" si="7"/>
        <v>1500</v>
      </c>
      <c r="O13" s="10">
        <f t="shared" si="7"/>
        <v>1800</v>
      </c>
      <c r="P13" s="10"/>
    </row>
    <row r="14" spans="2:18" s="12" customFormat="1" ht="18.75" customHeight="1" x14ac:dyDescent="0.35">
      <c r="B14" s="10" t="s">
        <v>14</v>
      </c>
      <c r="C14" s="10">
        <v>24</v>
      </c>
      <c r="D14" s="10">
        <v>10</v>
      </c>
      <c r="E14" s="13">
        <v>8</v>
      </c>
      <c r="F14" s="13">
        <v>4</v>
      </c>
      <c r="G14" s="13">
        <v>2</v>
      </c>
      <c r="H14" s="11">
        <f t="shared" ref="H14:H15" si="8">SUM(C14:G14)</f>
        <v>48</v>
      </c>
      <c r="J14" s="10" t="s">
        <v>26</v>
      </c>
      <c r="K14" s="10">
        <f>C17*C18</f>
        <v>1000</v>
      </c>
      <c r="L14" s="10">
        <f t="shared" ref="L14:N14" si="9">D17*D18</f>
        <v>3000</v>
      </c>
      <c r="M14" s="10">
        <f t="shared" si="9"/>
        <v>3900</v>
      </c>
      <c r="N14" s="10">
        <f t="shared" si="9"/>
        <v>4800</v>
      </c>
      <c r="O14" s="10">
        <f>G17*G18</f>
        <v>10000</v>
      </c>
    </row>
    <row r="15" spans="2:18" ht="27" customHeight="1" x14ac:dyDescent="0.35">
      <c r="B15" s="10" t="s">
        <v>15</v>
      </c>
      <c r="C15" s="10">
        <v>3200</v>
      </c>
      <c r="D15" s="10">
        <v>1800</v>
      </c>
      <c r="E15" s="13">
        <v>1000</v>
      </c>
      <c r="F15" s="13">
        <v>500</v>
      </c>
      <c r="G15" s="13">
        <v>600</v>
      </c>
      <c r="H15" s="11">
        <f t="shared" si="8"/>
        <v>7100</v>
      </c>
      <c r="P15" s="15"/>
    </row>
    <row r="16" spans="2:18" ht="40.5" customHeight="1" thickBot="1" x14ac:dyDescent="0.4">
      <c r="B16" s="10" t="s">
        <v>16</v>
      </c>
      <c r="C16" s="10">
        <v>3.8</v>
      </c>
      <c r="D16" s="10">
        <v>3.5</v>
      </c>
      <c r="E16" s="13">
        <v>3.4</v>
      </c>
      <c r="F16" s="13">
        <v>3</v>
      </c>
      <c r="G16" s="13">
        <v>3</v>
      </c>
      <c r="H16" s="10"/>
      <c r="J16" s="14" t="s">
        <v>24</v>
      </c>
      <c r="K16" s="14">
        <f>K10+K13+K14</f>
        <v>46476.901408450707</v>
      </c>
      <c r="L16" s="14">
        <f t="shared" ref="L16:O16" si="10">L10+L13+L14</f>
        <v>26684.507042253521</v>
      </c>
      <c r="M16" s="14">
        <f t="shared" si="10"/>
        <v>16780.281690140844</v>
      </c>
      <c r="N16" s="14">
        <f t="shared" si="10"/>
        <v>12090.140845070422</v>
      </c>
      <c r="O16" s="14">
        <f t="shared" si="10"/>
        <v>16228.169014084506</v>
      </c>
    </row>
    <row r="17" spans="2:8" ht="40.5" customHeight="1" thickTop="1" x14ac:dyDescent="0.35">
      <c r="B17" s="10" t="s">
        <v>28</v>
      </c>
      <c r="C17" s="10">
        <v>10</v>
      </c>
      <c r="D17" s="10">
        <v>15</v>
      </c>
      <c r="E17" s="10">
        <v>13</v>
      </c>
      <c r="F17" s="10">
        <v>12</v>
      </c>
      <c r="G17" s="10">
        <v>20</v>
      </c>
      <c r="H17" s="10"/>
    </row>
    <row r="18" spans="2:8" ht="40.5" customHeight="1" thickBot="1" x14ac:dyDescent="0.4">
      <c r="B18" s="7" t="s">
        <v>27</v>
      </c>
      <c r="C18" s="7">
        <v>100</v>
      </c>
      <c r="D18" s="7">
        <v>200</v>
      </c>
      <c r="E18" s="7">
        <v>300</v>
      </c>
      <c r="F18" s="7">
        <v>400</v>
      </c>
      <c r="G18" s="7">
        <v>500</v>
      </c>
      <c r="H18" s="10"/>
    </row>
    <row r="19" spans="2:8" ht="13.5" thickTop="1" x14ac:dyDescent="0.35"/>
  </sheetData>
  <pageMargins left="0.39370078740157483" right="0.31496062992125984" top="0.81" bottom="0.47244094488188981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CASO OTTONELLO TESTO</vt:lpstr>
      <vt:lpstr>CASO OTTONELLO Soluzione</vt:lpstr>
      <vt:lpstr>Foglio3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Cioli</cp:lastModifiedBy>
  <cp:lastPrinted>2012-04-03T09:43:55Z</cp:lastPrinted>
  <dcterms:created xsi:type="dcterms:W3CDTF">2012-03-31T12:47:26Z</dcterms:created>
  <dcterms:modified xsi:type="dcterms:W3CDTF">2022-10-13T14:15:16Z</dcterms:modified>
</cp:coreProperties>
</file>