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oli\Dropbox\UNIVERSITA\PARTHENOPE\sistemi informativi contabili e di controllo 2022-2023\"/>
    </mc:Choice>
  </mc:AlternateContent>
  <bookViews>
    <workbookView xWindow="240" yWindow="50" windowWidth="20120" windowHeight="8000" activeTab="1"/>
  </bookViews>
  <sheets>
    <sheet name="Beta e Gamma spa" sheetId="2" r:id="rId1"/>
    <sheet name="Decor spa" sheetId="3" r:id="rId2"/>
  </sheets>
  <calcPr calcId="152511"/>
</workbook>
</file>

<file path=xl/calcChain.xml><?xml version="1.0" encoding="utf-8"?>
<calcChain xmlns="http://schemas.openxmlformats.org/spreadsheetml/2006/main">
  <c r="H34" i="3" l="1"/>
  <c r="H32" i="3"/>
  <c r="E21" i="3"/>
  <c r="E20" i="3"/>
  <c r="G12" i="3"/>
  <c r="F12" i="3"/>
  <c r="F27" i="3" s="1"/>
  <c r="F31" i="3" s="1"/>
  <c r="E12" i="3"/>
  <c r="B34" i="3"/>
  <c r="E29" i="3"/>
  <c r="F29" i="3"/>
  <c r="G29" i="3"/>
  <c r="B29" i="3"/>
  <c r="E28" i="3"/>
  <c r="F28" i="3"/>
  <c r="G28" i="3"/>
  <c r="B28" i="3"/>
  <c r="E27" i="3"/>
  <c r="E31" i="3" s="1"/>
  <c r="G27" i="3"/>
  <c r="G31" i="3" s="1"/>
  <c r="B27" i="3"/>
  <c r="B22" i="3"/>
  <c r="B21" i="3"/>
  <c r="F20" i="3"/>
  <c r="G20" i="3"/>
  <c r="H20" i="3"/>
  <c r="F10" i="3"/>
  <c r="F22" i="3" s="1"/>
  <c r="G10" i="3"/>
  <c r="G22" i="3" s="1"/>
  <c r="E10" i="3"/>
  <c r="E22" i="3" s="1"/>
  <c r="H22" i="3" s="1"/>
  <c r="G11" i="3"/>
  <c r="G21" i="3" s="1"/>
  <c r="G24" i="3" s="1"/>
  <c r="F11" i="3"/>
  <c r="F21" i="3" s="1"/>
  <c r="F24" i="3" s="1"/>
  <c r="E11" i="3"/>
  <c r="D12" i="2"/>
  <c r="D18" i="2" s="1"/>
  <c r="C12" i="2"/>
  <c r="C18" i="2" s="1"/>
  <c r="H31" i="3" l="1"/>
  <c r="H28" i="3"/>
  <c r="H29" i="3"/>
  <c r="H21" i="3"/>
  <c r="H24" i="3" s="1"/>
  <c r="E24" i="3"/>
  <c r="H27" i="3"/>
  <c r="G25" i="3"/>
  <c r="G32" i="3" s="1"/>
  <c r="E25" i="3"/>
  <c r="F25" i="3"/>
  <c r="F32" i="3" s="1"/>
  <c r="D14" i="2"/>
  <c r="D16" i="2"/>
  <c r="C14" i="2"/>
  <c r="C16" i="2"/>
  <c r="H36" i="3" l="1"/>
  <c r="E32" i="3"/>
  <c r="H25" i="3"/>
</calcChain>
</file>

<file path=xl/comments1.xml><?xml version="1.0" encoding="utf-8"?>
<comments xmlns="http://schemas.openxmlformats.org/spreadsheetml/2006/main">
  <authors>
    <author>PC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% costi variabili sul prezzo di vendita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80% sul prezzo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20% sul prezzo</t>
        </r>
      </text>
    </comment>
  </commentList>
</comments>
</file>

<file path=xl/comments2.xml><?xml version="1.0" encoding="utf-8"?>
<comments xmlns="http://schemas.openxmlformats.org/spreadsheetml/2006/main">
  <authors>
    <author>franc</author>
  </authors>
  <commentList>
    <comment ref="E12" authorId="0" shapeId="0">
      <text>
        <r>
          <rPr>
            <b/>
            <sz val="9"/>
            <color indexed="81"/>
            <rFont val="Tahoma"/>
            <charset val="1"/>
          </rPr>
          <t>franc:</t>
        </r>
        <r>
          <rPr>
            <sz val="9"/>
            <color indexed="81"/>
            <rFont val="Tahoma"/>
            <charset val="1"/>
          </rPr>
          <t xml:space="preserve">
4 agenti per ogni prodotto</t>
        </r>
      </text>
    </comment>
    <comment ref="E13" authorId="0" shapeId="0">
      <text>
        <r>
          <rPr>
            <b/>
            <sz val="9"/>
            <color indexed="81"/>
            <rFont val="Tahoma"/>
            <charset val="1"/>
          </rPr>
          <t>franc:</t>
        </r>
        <r>
          <rPr>
            <sz val="9"/>
            <color indexed="81"/>
            <rFont val="Tahoma"/>
            <charset val="1"/>
          </rPr>
          <t xml:space="preserve">
1 product manager per linea</t>
        </r>
      </text>
    </comment>
  </commentList>
</comments>
</file>

<file path=xl/sharedStrings.xml><?xml version="1.0" encoding="utf-8"?>
<sst xmlns="http://schemas.openxmlformats.org/spreadsheetml/2006/main" count="53" uniqueCount="42">
  <si>
    <t>unità</t>
  </si>
  <si>
    <t>Qbep</t>
  </si>
  <si>
    <t>€</t>
  </si>
  <si>
    <t>CF</t>
  </si>
  <si>
    <t>CV</t>
  </si>
  <si>
    <t>prezzo</t>
  </si>
  <si>
    <t>Beta</t>
  </si>
  <si>
    <t>incremento quantità</t>
  </si>
  <si>
    <t>decremento quantità</t>
  </si>
  <si>
    <t>RO incremento</t>
  </si>
  <si>
    <t>RO decremento</t>
  </si>
  <si>
    <t>Gamma</t>
  </si>
  <si>
    <t>se la Q cresce conveniente scegliere la società Gamma</t>
  </si>
  <si>
    <t>se la Q decresce conveniente scegliere la società Beta</t>
  </si>
  <si>
    <t xml:space="preserve">Le aziende Beta spa e Gamma spa producono palline da baseball. Il prezzo unitario è pari a 4 euro. </t>
  </si>
  <si>
    <t xml:space="preserve">Per realizzare la produzione di tale prodotto le aziende in questione hanno due diverse strutture aziendali. </t>
  </si>
  <si>
    <t>La società Beta è caratterizzata da 110.000€ di costi fissi e costi variabili che incidono sull’80% del prezzo di vendita.</t>
  </si>
  <si>
    <t xml:space="preserve">Al contrario la società Gamma spa ha una struttura aziendale più snella caratterizzata da 440.000€ di costi fissi </t>
  </si>
  <si>
    <t>ed un’incidenza dei costi variabili sul 20% del prezzo.</t>
  </si>
  <si>
    <t xml:space="preserve">Determinare il punto di breakeven delle due aziende e fare una scelta della tipologia di struttura produttiva a seconda </t>
  </si>
  <si>
    <t>Quantità</t>
  </si>
  <si>
    <t>Materie prime</t>
  </si>
  <si>
    <t>stipendio product manager</t>
  </si>
  <si>
    <t>Spese per la pubblicità</t>
  </si>
  <si>
    <t>Costi amm.ti e generali</t>
  </si>
  <si>
    <t>Portaombrelli</t>
  </si>
  <si>
    <t>Portavasi</t>
  </si>
  <si>
    <t>Paioli</t>
  </si>
  <si>
    <t>Manodopera</t>
  </si>
  <si>
    <t>h</t>
  </si>
  <si>
    <t>Conto Economico a Margine di Contribuzione</t>
  </si>
  <si>
    <t>Ricavi totali</t>
  </si>
  <si>
    <t>Totale costi variabili</t>
  </si>
  <si>
    <t>Stipendio agenti</t>
  </si>
  <si>
    <t>Totale costi fissi</t>
  </si>
  <si>
    <t>Totale</t>
  </si>
  <si>
    <t>Reddito Operativo per prodotto</t>
  </si>
  <si>
    <t>Dati generali</t>
  </si>
  <si>
    <t>Decor S.p.A</t>
  </si>
  <si>
    <t xml:space="preserve">Margine di contribuzione </t>
  </si>
  <si>
    <t>di un livello di produzione maggiore o inferiore di 1.000 unità.</t>
  </si>
  <si>
    <t>Reddito d'esercizio aziendale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</si>
</sst>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00B050"/>
      <name val="Verdana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164" fontId="0" fillId="0" borderId="0" xfId="0" applyNumberFormat="1"/>
    <xf numFmtId="3" fontId="0" fillId="0" borderId="0" xfId="0" applyNumberFormat="1" applyAlignment="1">
      <alignment horizontal="right"/>
    </xf>
    <xf numFmtId="3" fontId="3" fillId="0" borderId="0" xfId="0" applyNumberFormat="1" applyFont="1"/>
    <xf numFmtId="0" fontId="4" fillId="0" borderId="0" xfId="0" applyFont="1"/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/>
    <xf numFmtId="3" fontId="6" fillId="0" borderId="0" xfId="0" applyNumberFormat="1" applyFont="1"/>
    <xf numFmtId="3" fontId="7" fillId="0" borderId="0" xfId="0" applyNumberFormat="1" applyFont="1"/>
    <xf numFmtId="3" fontId="8" fillId="0" borderId="0" xfId="0" applyNumberFormat="1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21"/>
  <sheetViews>
    <sheetView topLeftCell="A13" workbookViewId="0">
      <selection activeCell="G16" sqref="G16"/>
    </sheetView>
  </sheetViews>
  <sheetFormatPr defaultColWidth="9.1796875" defaultRowHeight="14.5" x14ac:dyDescent="0.35"/>
  <cols>
    <col min="1" max="1" width="9.1796875" style="1"/>
    <col min="2" max="2" width="19.453125" style="1" bestFit="1" customWidth="1"/>
    <col min="3" max="3" width="13.26953125" style="1" customWidth="1"/>
    <col min="4" max="4" width="17.26953125" style="1" customWidth="1"/>
    <col min="5" max="16384" width="9.1796875" style="1"/>
  </cols>
  <sheetData>
    <row r="2" spans="2:4" x14ac:dyDescent="0.35">
      <c r="B2" t="s">
        <v>14</v>
      </c>
    </row>
    <row r="3" spans="2:4" x14ac:dyDescent="0.35">
      <c r="B3" t="s">
        <v>15</v>
      </c>
    </row>
    <row r="4" spans="2:4" x14ac:dyDescent="0.35">
      <c r="B4" t="s">
        <v>16</v>
      </c>
    </row>
    <row r="5" spans="2:4" x14ac:dyDescent="0.35">
      <c r="B5" t="s">
        <v>17</v>
      </c>
    </row>
    <row r="6" spans="2:4" x14ac:dyDescent="0.35">
      <c r="B6" t="s">
        <v>18</v>
      </c>
    </row>
    <row r="7" spans="2:4" x14ac:dyDescent="0.35">
      <c r="B7" t="s">
        <v>19</v>
      </c>
    </row>
    <row r="8" spans="2:4" x14ac:dyDescent="0.35">
      <c r="B8" s="1" t="s">
        <v>40</v>
      </c>
    </row>
    <row r="9" spans="2:4" ht="30" customHeight="1" x14ac:dyDescent="0.35"/>
    <row r="10" spans="2:4" x14ac:dyDescent="0.35">
      <c r="C10" s="3" t="s">
        <v>6</v>
      </c>
      <c r="D10" s="3" t="s">
        <v>11</v>
      </c>
    </row>
    <row r="11" spans="2:4" x14ac:dyDescent="0.35">
      <c r="B11" s="1" t="s">
        <v>3</v>
      </c>
      <c r="C11" s="1">
        <v>110000</v>
      </c>
      <c r="D11" s="1">
        <v>440000</v>
      </c>
    </row>
    <row r="12" spans="2:4" x14ac:dyDescent="0.35">
      <c r="B12" s="1" t="s">
        <v>4</v>
      </c>
      <c r="C12" s="2">
        <f>C13*0.8</f>
        <v>3.2</v>
      </c>
      <c r="D12" s="2">
        <f>D13*0.2</f>
        <v>0.8</v>
      </c>
    </row>
    <row r="13" spans="2:4" x14ac:dyDescent="0.35">
      <c r="B13" s="1" t="s">
        <v>5</v>
      </c>
      <c r="C13" s="1">
        <v>4</v>
      </c>
      <c r="D13" s="1">
        <v>4</v>
      </c>
    </row>
    <row r="14" spans="2:4" x14ac:dyDescent="0.35">
      <c r="B14" s="1" t="s">
        <v>1</v>
      </c>
      <c r="C14" s="1">
        <f>C11/(C13-C12)</f>
        <v>137500.00000000003</v>
      </c>
      <c r="D14" s="1">
        <f>D11/(D13-D12)</f>
        <v>137500</v>
      </c>
    </row>
    <row r="15" spans="2:4" x14ac:dyDescent="0.35">
      <c r="B15" s="1" t="s">
        <v>8</v>
      </c>
      <c r="C15" s="1">
        <v>136500</v>
      </c>
      <c r="D15" s="1">
        <v>136500</v>
      </c>
    </row>
    <row r="16" spans="2:4" x14ac:dyDescent="0.35">
      <c r="B16" s="1" t="s">
        <v>10</v>
      </c>
      <c r="C16" s="1">
        <f>(C13*C15)-C11-(C12*C15)</f>
        <v>-800</v>
      </c>
      <c r="D16" s="1">
        <f>(D13*D15)-D11-(D12*D15)</f>
        <v>-3200</v>
      </c>
    </row>
    <row r="17" spans="2:4" x14ac:dyDescent="0.35">
      <c r="B17" s="1" t="s">
        <v>7</v>
      </c>
      <c r="C17" s="1">
        <v>138500</v>
      </c>
      <c r="D17" s="1">
        <v>138500</v>
      </c>
    </row>
    <row r="18" spans="2:4" x14ac:dyDescent="0.35">
      <c r="B18" s="1" t="s">
        <v>9</v>
      </c>
      <c r="C18" s="1">
        <f>(C13*C17)-C11-(C12*C17)</f>
        <v>800</v>
      </c>
      <c r="D18" s="1">
        <f>(D13*D17)-D11-(D12*D17)</f>
        <v>3200</v>
      </c>
    </row>
    <row r="20" spans="2:4" x14ac:dyDescent="0.35">
      <c r="B20" s="1" t="s">
        <v>12</v>
      </c>
    </row>
    <row r="21" spans="2:4" x14ac:dyDescent="0.35">
      <c r="B21" s="1" t="s">
        <v>13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37"/>
  <sheetViews>
    <sheetView tabSelected="1" zoomScale="90" zoomScaleNormal="90" workbookViewId="0">
      <selection activeCell="F38" sqref="F38"/>
    </sheetView>
  </sheetViews>
  <sheetFormatPr defaultColWidth="9.1796875" defaultRowHeight="14.5" x14ac:dyDescent="0.35"/>
  <cols>
    <col min="1" max="1" width="2.26953125" style="1" customWidth="1"/>
    <col min="2" max="2" width="23.81640625" style="1" customWidth="1"/>
    <col min="3" max="3" width="13.81640625" style="1" customWidth="1"/>
    <col min="4" max="4" width="7.81640625" style="1" customWidth="1"/>
    <col min="5" max="5" width="23" style="1" customWidth="1"/>
    <col min="6" max="6" width="27.1796875" style="1" customWidth="1"/>
    <col min="7" max="7" width="20" style="1" customWidth="1"/>
    <col min="8" max="8" width="14.26953125" style="1" customWidth="1"/>
    <col min="9" max="16384" width="9.1796875" style="1"/>
  </cols>
  <sheetData>
    <row r="1" spans="2:7" ht="6" customHeight="1" x14ac:dyDescent="0.35"/>
    <row r="2" spans="2:7" ht="17.5" x14ac:dyDescent="0.35">
      <c r="B2" s="5" t="s">
        <v>38</v>
      </c>
    </row>
    <row r="3" spans="2:7" ht="11.25" customHeight="1" x14ac:dyDescent="0.35">
      <c r="B3" s="5"/>
    </row>
    <row r="4" spans="2:7" ht="18.5" x14ac:dyDescent="0.45">
      <c r="B4" s="4" t="s">
        <v>37</v>
      </c>
    </row>
    <row r="5" spans="2:7" x14ac:dyDescent="0.35">
      <c r="B5" s="6"/>
      <c r="C5" s="6"/>
      <c r="D5" s="6"/>
      <c r="E5" s="7" t="s">
        <v>25</v>
      </c>
      <c r="F5" s="7" t="s">
        <v>26</v>
      </c>
      <c r="G5" s="7" t="s">
        <v>27</v>
      </c>
    </row>
    <row r="6" spans="2:7" ht="6.75" customHeight="1" x14ac:dyDescent="0.35">
      <c r="B6" s="8"/>
      <c r="C6" s="6"/>
      <c r="D6" s="6"/>
      <c r="E6" s="7"/>
      <c r="F6" s="7"/>
      <c r="G6" s="7"/>
    </row>
    <row r="7" spans="2:7" x14ac:dyDescent="0.35">
      <c r="B7" s="8" t="s">
        <v>20</v>
      </c>
      <c r="C7" s="6" t="s">
        <v>0</v>
      </c>
      <c r="D7" s="6"/>
      <c r="E7" s="6">
        <v>500</v>
      </c>
      <c r="F7" s="6">
        <v>1200</v>
      </c>
      <c r="G7" s="6">
        <v>800</v>
      </c>
    </row>
    <row r="8" spans="2:7" x14ac:dyDescent="0.35">
      <c r="B8" s="8" t="s">
        <v>5</v>
      </c>
      <c r="C8" s="6" t="s">
        <v>2</v>
      </c>
      <c r="D8" s="6"/>
      <c r="E8" s="6">
        <v>50</v>
      </c>
      <c r="F8" s="6">
        <v>35</v>
      </c>
      <c r="G8" s="6">
        <v>30</v>
      </c>
    </row>
    <row r="9" spans="2:7" x14ac:dyDescent="0.35">
      <c r="B9" s="8" t="s">
        <v>28</v>
      </c>
      <c r="C9" s="6" t="s">
        <v>29</v>
      </c>
      <c r="D9" s="6"/>
      <c r="E9" s="6">
        <v>1500</v>
      </c>
      <c r="F9" s="6">
        <v>3000</v>
      </c>
      <c r="G9" s="6">
        <v>1100</v>
      </c>
    </row>
    <row r="10" spans="2:7" x14ac:dyDescent="0.35">
      <c r="B10" s="8" t="s">
        <v>28</v>
      </c>
      <c r="C10" s="6" t="s">
        <v>2</v>
      </c>
      <c r="D10" s="6"/>
      <c r="E10" s="6">
        <f>1280/20/8*E9</f>
        <v>12000</v>
      </c>
      <c r="F10" s="6">
        <f t="shared" ref="F10:G10" si="0">1280/20/8*F9</f>
        <v>24000</v>
      </c>
      <c r="G10" s="6">
        <f t="shared" si="0"/>
        <v>8800</v>
      </c>
    </row>
    <row r="11" spans="2:7" x14ac:dyDescent="0.35">
      <c r="B11" s="8" t="s">
        <v>21</v>
      </c>
      <c r="C11" s="6" t="s">
        <v>2</v>
      </c>
      <c r="D11" s="6"/>
      <c r="E11" s="6">
        <f>6*3*E7</f>
        <v>9000</v>
      </c>
      <c r="F11" s="6">
        <f>4*3*F7</f>
        <v>14400</v>
      </c>
      <c r="G11" s="6">
        <f>5*3*G7</f>
        <v>12000</v>
      </c>
    </row>
    <row r="12" spans="2:7" x14ac:dyDescent="0.35">
      <c r="B12" s="8" t="s">
        <v>33</v>
      </c>
      <c r="C12" s="6" t="s">
        <v>2</v>
      </c>
      <c r="D12" s="6"/>
      <c r="E12" s="6">
        <f>1250*4</f>
        <v>5000</v>
      </c>
      <c r="F12" s="6">
        <f>1250*4</f>
        <v>5000</v>
      </c>
      <c r="G12" s="6">
        <f>1250*4</f>
        <v>5000</v>
      </c>
    </row>
    <row r="13" spans="2:7" x14ac:dyDescent="0.35">
      <c r="B13" s="8" t="s">
        <v>22</v>
      </c>
      <c r="C13" s="6" t="s">
        <v>2</v>
      </c>
      <c r="D13" s="6"/>
      <c r="E13" s="6">
        <v>2000</v>
      </c>
      <c r="F13" s="6">
        <v>2000</v>
      </c>
      <c r="G13" s="6">
        <v>2000</v>
      </c>
    </row>
    <row r="14" spans="2:7" x14ac:dyDescent="0.35">
      <c r="B14" s="8" t="s">
        <v>23</v>
      </c>
      <c r="C14" s="6" t="s">
        <v>2</v>
      </c>
      <c r="D14" s="6"/>
      <c r="E14" s="6"/>
      <c r="F14" s="6">
        <v>1000</v>
      </c>
      <c r="G14" s="6"/>
    </row>
    <row r="15" spans="2:7" x14ac:dyDescent="0.35">
      <c r="B15" s="8" t="s">
        <v>24</v>
      </c>
      <c r="C15" s="6" t="s">
        <v>2</v>
      </c>
      <c r="D15" s="6">
        <v>7500</v>
      </c>
      <c r="E15" s="6"/>
      <c r="F15" s="6"/>
      <c r="G15" s="6"/>
    </row>
    <row r="16" spans="2:7" x14ac:dyDescent="0.35">
      <c r="B16" s="6"/>
      <c r="C16" s="6"/>
      <c r="D16" s="6"/>
      <c r="E16" s="6"/>
      <c r="F16" s="6"/>
      <c r="G16" s="6"/>
    </row>
    <row r="17" spans="2:8" ht="18.5" x14ac:dyDescent="0.45">
      <c r="B17" s="4" t="s">
        <v>30</v>
      </c>
      <c r="C17" s="4"/>
    </row>
    <row r="18" spans="2:8" ht="9" customHeight="1" x14ac:dyDescent="0.45">
      <c r="B18" s="4"/>
      <c r="C18" s="4"/>
    </row>
    <row r="19" spans="2:8" x14ac:dyDescent="0.35">
      <c r="B19" s="6"/>
      <c r="C19" s="6"/>
      <c r="D19" s="6"/>
      <c r="E19" s="7" t="s">
        <v>25</v>
      </c>
      <c r="F19" s="7" t="s">
        <v>26</v>
      </c>
      <c r="G19" s="7" t="s">
        <v>27</v>
      </c>
      <c r="H19" s="7" t="s">
        <v>35</v>
      </c>
    </row>
    <row r="20" spans="2:8" x14ac:dyDescent="0.35">
      <c r="B20" s="6" t="s">
        <v>31</v>
      </c>
      <c r="C20" s="6"/>
      <c r="D20" s="6"/>
      <c r="E20" s="6">
        <f>E7*E8</f>
        <v>25000</v>
      </c>
      <c r="F20" s="6">
        <f t="shared" ref="F20:G20" si="1">F7*F8</f>
        <v>42000</v>
      </c>
      <c r="G20" s="6">
        <f t="shared" si="1"/>
        <v>24000</v>
      </c>
      <c r="H20" s="6">
        <f>SUM(E20:G20)</f>
        <v>91000</v>
      </c>
    </row>
    <row r="21" spans="2:8" x14ac:dyDescent="0.35">
      <c r="B21" s="6" t="str">
        <f>B11</f>
        <v>Materie prime</v>
      </c>
      <c r="C21" s="6"/>
      <c r="D21" s="6"/>
      <c r="E21" s="6">
        <f>E11</f>
        <v>9000</v>
      </c>
      <c r="F21" s="6">
        <f t="shared" ref="F21:G21" si="2">F11</f>
        <v>14400</v>
      </c>
      <c r="G21" s="6">
        <f t="shared" si="2"/>
        <v>12000</v>
      </c>
      <c r="H21" s="6">
        <f t="shared" ref="H21:H31" si="3">SUM(E21:G21)</f>
        <v>35400</v>
      </c>
    </row>
    <row r="22" spans="2:8" x14ac:dyDescent="0.35">
      <c r="B22" s="6" t="str">
        <f>B10</f>
        <v>Manodopera</v>
      </c>
      <c r="C22" s="6"/>
      <c r="D22" s="6"/>
      <c r="E22" s="6">
        <f>E10</f>
        <v>12000</v>
      </c>
      <c r="F22" s="6">
        <f>F10</f>
        <v>24000</v>
      </c>
      <c r="G22" s="6">
        <f>G10</f>
        <v>8800</v>
      </c>
      <c r="H22" s="6">
        <f t="shared" si="3"/>
        <v>44800</v>
      </c>
    </row>
    <row r="23" spans="2:8" ht="4.5" customHeight="1" x14ac:dyDescent="0.35">
      <c r="B23" s="6"/>
      <c r="C23" s="6"/>
      <c r="D23" s="6"/>
      <c r="E23" s="6"/>
      <c r="F23" s="6"/>
      <c r="G23" s="6"/>
      <c r="H23" s="6"/>
    </row>
    <row r="24" spans="2:8" x14ac:dyDescent="0.35">
      <c r="B24" s="6"/>
      <c r="C24" s="9" t="s">
        <v>32</v>
      </c>
      <c r="D24" s="6"/>
      <c r="E24" s="6">
        <f>E21+E22</f>
        <v>21000</v>
      </c>
      <c r="F24" s="6">
        <f t="shared" ref="F24:H24" si="4">F21+F22</f>
        <v>38400</v>
      </c>
      <c r="G24" s="6">
        <f t="shared" si="4"/>
        <v>20800</v>
      </c>
      <c r="H24" s="6">
        <f t="shared" si="4"/>
        <v>80200</v>
      </c>
    </row>
    <row r="25" spans="2:8" x14ac:dyDescent="0.35">
      <c r="B25" s="6"/>
      <c r="C25" s="11" t="s">
        <v>39</v>
      </c>
      <c r="D25" s="10"/>
      <c r="E25" s="10">
        <f>E20-E24</f>
        <v>4000</v>
      </c>
      <c r="F25" s="10">
        <f t="shared" ref="F25:G25" si="5">F20-F24</f>
        <v>3600</v>
      </c>
      <c r="G25" s="10">
        <f t="shared" si="5"/>
        <v>3200</v>
      </c>
      <c r="H25" s="10">
        <f t="shared" si="3"/>
        <v>10800</v>
      </c>
    </row>
    <row r="26" spans="2:8" x14ac:dyDescent="0.35">
      <c r="B26" s="6"/>
      <c r="C26" s="9"/>
      <c r="D26" s="6"/>
      <c r="E26" s="6"/>
      <c r="F26" s="6"/>
      <c r="G26" s="6"/>
      <c r="H26" s="6"/>
    </row>
    <row r="27" spans="2:8" x14ac:dyDescent="0.35">
      <c r="B27" s="6" t="str">
        <f>B12</f>
        <v>Stipendio agenti</v>
      </c>
      <c r="C27" s="9"/>
      <c r="D27" s="6"/>
      <c r="E27" s="6">
        <f t="shared" ref="E27:G29" si="6">E12</f>
        <v>5000</v>
      </c>
      <c r="F27" s="6">
        <f t="shared" si="6"/>
        <v>5000</v>
      </c>
      <c r="G27" s="6">
        <f t="shared" si="6"/>
        <v>5000</v>
      </c>
      <c r="H27" s="6">
        <f t="shared" si="3"/>
        <v>15000</v>
      </c>
    </row>
    <row r="28" spans="2:8" x14ac:dyDescent="0.35">
      <c r="B28" s="6" t="str">
        <f>B13</f>
        <v>stipendio product manager</v>
      </c>
      <c r="C28" s="9"/>
      <c r="D28" s="6"/>
      <c r="E28" s="6">
        <f t="shared" si="6"/>
        <v>2000</v>
      </c>
      <c r="F28" s="6">
        <f t="shared" si="6"/>
        <v>2000</v>
      </c>
      <c r="G28" s="6">
        <f t="shared" si="6"/>
        <v>2000</v>
      </c>
      <c r="H28" s="6">
        <f t="shared" si="3"/>
        <v>6000</v>
      </c>
    </row>
    <row r="29" spans="2:8" x14ac:dyDescent="0.35">
      <c r="B29" s="6" t="str">
        <f>B14</f>
        <v>Spese per la pubblicità</v>
      </c>
      <c r="C29" s="9"/>
      <c r="D29" s="6"/>
      <c r="E29" s="6">
        <f t="shared" si="6"/>
        <v>0</v>
      </c>
      <c r="F29" s="6">
        <f t="shared" si="6"/>
        <v>1000</v>
      </c>
      <c r="G29" s="6">
        <f t="shared" si="6"/>
        <v>0</v>
      </c>
      <c r="H29" s="6">
        <f t="shared" si="3"/>
        <v>1000</v>
      </c>
    </row>
    <row r="30" spans="2:8" ht="6" customHeight="1" x14ac:dyDescent="0.35">
      <c r="B30" s="6"/>
      <c r="C30" s="9"/>
      <c r="D30" s="6"/>
      <c r="E30" s="6"/>
      <c r="F30" s="6"/>
      <c r="G30" s="6"/>
      <c r="H30" s="6"/>
    </row>
    <row r="31" spans="2:8" x14ac:dyDescent="0.35">
      <c r="B31" s="6"/>
      <c r="C31" s="9" t="s">
        <v>34</v>
      </c>
      <c r="D31" s="6"/>
      <c r="E31" s="6">
        <f>E27+E28+E29</f>
        <v>7000</v>
      </c>
      <c r="F31" s="6">
        <f t="shared" ref="F31:G31" si="7">F27+F28+F29</f>
        <v>8000</v>
      </c>
      <c r="G31" s="6">
        <f t="shared" si="7"/>
        <v>7000</v>
      </c>
      <c r="H31" s="6">
        <f t="shared" si="3"/>
        <v>22000</v>
      </c>
    </row>
    <row r="32" spans="2:8" x14ac:dyDescent="0.35">
      <c r="B32" s="6"/>
      <c r="C32" s="11" t="s">
        <v>36</v>
      </c>
      <c r="D32" s="10"/>
      <c r="E32" s="10">
        <f>E25-E31</f>
        <v>-3000</v>
      </c>
      <c r="F32" s="10">
        <f t="shared" ref="F32:G32" si="8">F25-F31</f>
        <v>-4400</v>
      </c>
      <c r="G32" s="10">
        <f t="shared" si="8"/>
        <v>-3800</v>
      </c>
      <c r="H32" s="10">
        <f>H25-H31</f>
        <v>-11200</v>
      </c>
    </row>
    <row r="33" spans="2:8" x14ac:dyDescent="0.35">
      <c r="B33" s="6"/>
      <c r="C33" s="9"/>
      <c r="D33" s="6"/>
      <c r="E33" s="6"/>
      <c r="F33" s="6"/>
      <c r="G33" s="6"/>
      <c r="H33" s="6"/>
    </row>
    <row r="34" spans="2:8" x14ac:dyDescent="0.35">
      <c r="B34" s="6" t="str">
        <f>B15</f>
        <v>Costi amm.ti e generali</v>
      </c>
      <c r="C34" s="6"/>
      <c r="D34" s="6"/>
      <c r="E34" s="6"/>
      <c r="F34" s="6"/>
      <c r="G34" s="6"/>
      <c r="H34" s="6">
        <f>D15</f>
        <v>7500</v>
      </c>
    </row>
    <row r="35" spans="2:8" x14ac:dyDescent="0.35">
      <c r="B35" s="6"/>
      <c r="C35" s="6"/>
      <c r="D35" s="6"/>
      <c r="E35" s="6"/>
      <c r="F35" s="6"/>
      <c r="G35" s="6"/>
      <c r="H35" s="6"/>
    </row>
    <row r="36" spans="2:8" x14ac:dyDescent="0.35">
      <c r="C36" s="11" t="s">
        <v>41</v>
      </c>
      <c r="D36" s="10"/>
      <c r="E36" s="10"/>
      <c r="F36" s="10"/>
      <c r="G36" s="10"/>
      <c r="H36" s="10">
        <f>H20-H24-H31-H34</f>
        <v>-18700</v>
      </c>
    </row>
    <row r="37" spans="2:8" x14ac:dyDescent="0.35">
      <c r="B37" s="6"/>
      <c r="C37" s="6"/>
      <c r="D37" s="6"/>
      <c r="E37" s="6"/>
      <c r="F37" s="6"/>
      <c r="G37" s="6"/>
      <c r="H37" s="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Beta e Gamma spa</vt:lpstr>
      <vt:lpstr>Decor spa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Cioli</cp:lastModifiedBy>
  <cp:lastPrinted>2012-03-05T20:07:21Z</cp:lastPrinted>
  <dcterms:created xsi:type="dcterms:W3CDTF">2012-03-04T16:54:07Z</dcterms:created>
  <dcterms:modified xsi:type="dcterms:W3CDTF">2022-10-08T09:06:44Z</dcterms:modified>
</cp:coreProperties>
</file>